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БЮДЖЕТА'!$A$12:$G$213</definedName>
    <definedName name="_xlnm.Print_Titles" localSheetId="0">'БЕЗ УЧЕТА СЧЕТОВ БЮДЖЕТА'!$12:$12</definedName>
    <definedName name="_xlnm.Print_Area" localSheetId="0">'БЕЗ УЧЕТА СЧЕТОВ БЮДЖЕТА'!$A$1:$G$213</definedName>
  </definedNames>
  <calcPr calcId="145621"/>
</workbook>
</file>

<file path=xl/calcChain.xml><?xml version="1.0" encoding="utf-8"?>
<calcChain xmlns="http://schemas.openxmlformats.org/spreadsheetml/2006/main">
  <c r="E131" i="1" l="1"/>
  <c r="E210" i="1" l="1"/>
  <c r="F130" i="1" l="1"/>
  <c r="G130" i="1"/>
  <c r="E130" i="1"/>
  <c r="F100" i="1"/>
  <c r="G100" i="1"/>
  <c r="E100" i="1"/>
  <c r="F83" i="1"/>
  <c r="G83" i="1"/>
  <c r="E83" i="1"/>
  <c r="F75" i="1"/>
  <c r="G75" i="1"/>
  <c r="E75" i="1"/>
  <c r="F79" i="1"/>
  <c r="G79" i="1"/>
  <c r="E79" i="1"/>
  <c r="F209" i="1" l="1"/>
  <c r="G209" i="1"/>
  <c r="E209" i="1"/>
  <c r="G105" i="1" l="1"/>
  <c r="F105" i="1"/>
  <c r="E105" i="1"/>
  <c r="E97" i="1"/>
  <c r="F97" i="1"/>
  <c r="G97" i="1"/>
  <c r="F61" i="1"/>
  <c r="G61" i="1"/>
  <c r="E61" i="1"/>
  <c r="F99" i="1" l="1"/>
  <c r="E99" i="1"/>
  <c r="G99" i="1"/>
  <c r="F111" i="1"/>
  <c r="G111" i="1"/>
  <c r="E111" i="1"/>
  <c r="F155" i="1" l="1"/>
  <c r="G155" i="1"/>
  <c r="E155" i="1"/>
  <c r="F69" i="1"/>
  <c r="G69" i="1"/>
  <c r="G142" i="1"/>
  <c r="G141" i="1" s="1"/>
  <c r="F142" i="1"/>
  <c r="F141" i="1" s="1"/>
  <c r="E142" i="1"/>
  <c r="E141" i="1" s="1"/>
  <c r="F139" i="1"/>
  <c r="G139" i="1"/>
  <c r="E139" i="1"/>
  <c r="F136" i="1"/>
  <c r="G136" i="1"/>
  <c r="E136" i="1"/>
  <c r="F109" i="1"/>
  <c r="G109" i="1"/>
  <c r="E109" i="1"/>
  <c r="E69" i="1"/>
  <c r="F64" i="1"/>
  <c r="G64" i="1"/>
  <c r="E64" i="1"/>
  <c r="F59" i="1"/>
  <c r="F58" i="1" s="1"/>
  <c r="G59" i="1"/>
  <c r="G58" i="1" s="1"/>
  <c r="E59" i="1"/>
  <c r="E58" i="1" s="1"/>
  <c r="F18" i="1"/>
  <c r="F17" i="1" s="1"/>
  <c r="G18" i="1"/>
  <c r="G17" i="1" s="1"/>
  <c r="E18" i="1"/>
  <c r="F148" i="1" l="1"/>
  <c r="G148" i="1"/>
  <c r="E148" i="1"/>
  <c r="G205" i="1" l="1"/>
  <c r="F205" i="1"/>
  <c r="E205" i="1"/>
  <c r="G164" i="1"/>
  <c r="F164" i="1"/>
  <c r="E164" i="1"/>
  <c r="F172" i="1"/>
  <c r="G172" i="1"/>
  <c r="E172" i="1"/>
  <c r="E138" i="1"/>
  <c r="F124" i="1"/>
  <c r="G124" i="1"/>
  <c r="E124" i="1"/>
  <c r="F122" i="1"/>
  <c r="G122" i="1"/>
  <c r="E122" i="1"/>
  <c r="E121" i="1" s="1"/>
  <c r="E120" i="1" s="1"/>
  <c r="F78" i="1"/>
  <c r="G78" i="1"/>
  <c r="E78" i="1"/>
  <c r="F138" i="1"/>
  <c r="G138" i="1"/>
  <c r="G129" i="1"/>
  <c r="E129" i="1"/>
  <c r="F82" i="1"/>
  <c r="F199" i="1"/>
  <c r="G199" i="1"/>
  <c r="E199" i="1"/>
  <c r="F68" i="1"/>
  <c r="G68" i="1"/>
  <c r="E68" i="1"/>
  <c r="F154" i="1"/>
  <c r="G154" i="1"/>
  <c r="E154" i="1"/>
  <c r="F129" i="1"/>
  <c r="F95" i="1"/>
  <c r="G95" i="1"/>
  <c r="E95" i="1"/>
  <c r="G82" i="1"/>
  <c r="G53" i="1"/>
  <c r="G52" i="1" s="1"/>
  <c r="F53" i="1"/>
  <c r="F52" i="1" s="1"/>
  <c r="E53" i="1"/>
  <c r="E52" i="1" s="1"/>
  <c r="F177" i="1"/>
  <c r="G177" i="1"/>
  <c r="E177" i="1"/>
  <c r="F127" i="1"/>
  <c r="F126" i="1" s="1"/>
  <c r="G127" i="1"/>
  <c r="G126" i="1" s="1"/>
  <c r="E127" i="1"/>
  <c r="E126" i="1" s="1"/>
  <c r="F46" i="1"/>
  <c r="G46" i="1"/>
  <c r="E46" i="1"/>
  <c r="F42" i="1"/>
  <c r="G42" i="1"/>
  <c r="E42" i="1"/>
  <c r="E17" i="1"/>
  <c r="G211" i="1"/>
  <c r="G208" i="1" s="1"/>
  <c r="F211" i="1"/>
  <c r="F208" i="1" s="1"/>
  <c r="G203" i="1"/>
  <c r="F203" i="1"/>
  <c r="G201" i="1"/>
  <c r="F201" i="1"/>
  <c r="G197" i="1"/>
  <c r="F197" i="1"/>
  <c r="G194" i="1"/>
  <c r="F194" i="1"/>
  <c r="G191" i="1"/>
  <c r="F191" i="1"/>
  <c r="G189" i="1"/>
  <c r="F189" i="1"/>
  <c r="G187" i="1"/>
  <c r="F187" i="1"/>
  <c r="G170" i="1"/>
  <c r="F170" i="1"/>
  <c r="G168" i="1"/>
  <c r="F168" i="1"/>
  <c r="G152" i="1"/>
  <c r="G151" i="1" s="1"/>
  <c r="F152" i="1"/>
  <c r="F151" i="1" s="1"/>
  <c r="G147" i="1"/>
  <c r="F147" i="1"/>
  <c r="G145" i="1"/>
  <c r="G144" i="1" s="1"/>
  <c r="F145" i="1"/>
  <c r="F144" i="1" s="1"/>
  <c r="G135" i="1"/>
  <c r="F135" i="1"/>
  <c r="G118" i="1"/>
  <c r="F118" i="1"/>
  <c r="G92" i="1"/>
  <c r="G91" i="1" s="1"/>
  <c r="F92" i="1"/>
  <c r="F91" i="1" s="1"/>
  <c r="G89" i="1"/>
  <c r="G88" i="1" s="1"/>
  <c r="F89" i="1"/>
  <c r="F88" i="1" s="1"/>
  <c r="G74" i="1"/>
  <c r="F74" i="1"/>
  <c r="G72" i="1"/>
  <c r="G71" i="1" s="1"/>
  <c r="F72" i="1"/>
  <c r="F71" i="1" s="1"/>
  <c r="G66" i="1"/>
  <c r="G63" i="1" s="1"/>
  <c r="F66" i="1"/>
  <c r="F63" i="1" s="1"/>
  <c r="G56" i="1"/>
  <c r="G55" i="1" s="1"/>
  <c r="F56" i="1"/>
  <c r="F55" i="1" s="1"/>
  <c r="G49" i="1"/>
  <c r="F49" i="1"/>
  <c r="G29" i="1"/>
  <c r="F29" i="1"/>
  <c r="G24" i="1"/>
  <c r="F24" i="1"/>
  <c r="G15" i="1"/>
  <c r="G14" i="1" s="1"/>
  <c r="F15" i="1"/>
  <c r="F14" i="1" s="1"/>
  <c r="E135" i="1"/>
  <c r="E66" i="1"/>
  <c r="E29" i="1"/>
  <c r="E24" i="1"/>
  <c r="E211" i="1"/>
  <c r="E208" i="1" s="1"/>
  <c r="E203" i="1"/>
  <c r="E201" i="1"/>
  <c r="E197" i="1"/>
  <c r="E194" i="1"/>
  <c r="E191" i="1"/>
  <c r="E189" i="1"/>
  <c r="E187" i="1"/>
  <c r="E170" i="1"/>
  <c r="E168" i="1"/>
  <c r="E152" i="1"/>
  <c r="E151" i="1" s="1"/>
  <c r="E147" i="1"/>
  <c r="E145" i="1"/>
  <c r="E144" i="1" s="1"/>
  <c r="E118" i="1"/>
  <c r="E92" i="1"/>
  <c r="E91" i="1" s="1"/>
  <c r="E89" i="1"/>
  <c r="E88" i="1" s="1"/>
  <c r="E82" i="1"/>
  <c r="E74" i="1"/>
  <c r="E72" i="1"/>
  <c r="E71" i="1" s="1"/>
  <c r="E56" i="1"/>
  <c r="E55" i="1" s="1"/>
  <c r="E49" i="1"/>
  <c r="E15" i="1"/>
  <c r="E14" i="1" s="1"/>
  <c r="G162" i="1" l="1"/>
  <c r="G161" i="1" s="1"/>
  <c r="E162" i="1"/>
  <c r="E161" i="1" s="1"/>
  <c r="F162" i="1"/>
  <c r="F161" i="1" s="1"/>
  <c r="G121" i="1"/>
  <c r="G120" i="1" s="1"/>
  <c r="E94" i="1"/>
  <c r="G94" i="1"/>
  <c r="F121" i="1"/>
  <c r="F120" i="1" s="1"/>
  <c r="E63" i="1"/>
  <c r="F108" i="1"/>
  <c r="F107" i="1" s="1"/>
  <c r="G108" i="1"/>
  <c r="G107" i="1" s="1"/>
  <c r="F23" i="1"/>
  <c r="F22" i="1" s="1"/>
  <c r="F94" i="1"/>
  <c r="E108" i="1"/>
  <c r="E107" i="1" s="1"/>
  <c r="G23" i="1"/>
  <c r="G22" i="1" s="1"/>
  <c r="E23" i="1"/>
  <c r="E22" i="1" s="1"/>
  <c r="G13" i="1" l="1"/>
  <c r="G213" i="1" s="1"/>
  <c r="G217" i="1" s="1"/>
  <c r="F13" i="1"/>
  <c r="F213" i="1" s="1"/>
  <c r="F217" i="1" s="1"/>
  <c r="E13" i="1"/>
  <c r="E213" i="1" s="1"/>
  <c r="E217" i="1" s="1"/>
</calcChain>
</file>

<file path=xl/sharedStrings.xml><?xml version="1.0" encoding="utf-8"?>
<sst xmlns="http://schemas.openxmlformats.org/spreadsheetml/2006/main" count="425" uniqueCount="315">
  <si>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</si>
  <si>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</si>
  <si>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</si>
  <si>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</si>
  <si>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</si>
  <si>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</si>
  <si>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</si>
  <si>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</si>
  <si>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</si>
  <si>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</si>
  <si>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</si>
  <si>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</si>
  <si>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</si>
  <si>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</si>
  <si>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</si>
  <si>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</si>
  <si>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</si>
  <si>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</si>
  <si>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</si>
  <si>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</si>
  <si>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</si>
  <si>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</si>
  <si>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</si>
  <si>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</si>
  <si>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</si>
  <si>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</si>
  <si>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</si>
  <si>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</si>
  <si>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</si>
  <si>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</si>
  <si>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</si>
  <si>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</si>
  <si>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</si>
  <si>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</si>
  <si>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</si>
  <si>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</si>
  <si>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</si>
  <si>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</si>
  <si>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</si>
  <si>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</si>
  <si>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</si>
  <si>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</si>
  <si>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</si>
  <si>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</si>
  <si>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</si>
  <si>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</si>
  <si>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</si>
  <si>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</si>
  <si>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</si>
  <si>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</si>
  <si>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</si>
  <si>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</si>
  <si>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</si>
  <si>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</si>
  <si>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</si>
  <si>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</si>
  <si>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</si>
  <si>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</si>
  <si>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</si>
  <si>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</si>
  <si>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</si>
  <si>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</si>
  <si>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</si>
  <si>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</si>
  <si>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</si>
  <si>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</si>
  <si>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</si>
  <si>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</si>
  <si>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</si>
  <si>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</si>
  <si>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</si>
  <si>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</si>
  <si>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</si>
  <si>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</si>
  <si>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</si>
  <si>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</si>
  <si>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</si>
  <si>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</si>
  <si>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</si>
  <si>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</si>
  <si>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</si>
  <si>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</si>
  <si>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</si>
  <si>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</si>
  <si>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</si>
  <si>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</si>
  <si>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</si>
  <si>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</si>
  <si>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</si>
  <si>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</si>
  <si>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</si>
  <si>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</si>
  <si>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</si>
  <si>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</si>
  <si>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</si>
  <si>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</si>
  <si>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</si>
  <si>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</si>
  <si>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</si>
  <si>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</si>
  <si>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</si>
  <si>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</si>
  <si>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</si>
  <si>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</si>
  <si>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</si>
  <si>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</si>
  <si>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</si>
  <si>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</si>
  <si>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</si>
  <si>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</si>
  <si>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</si>
  <si>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</si>
  <si>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</si>
  <si>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</si>
  <si>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</si>
  <si>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</si>
  <si>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</si>
  <si>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</si>
  <si>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</si>
  <si>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</si>
  <si>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</si>
  <si>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</si>
  <si>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</si>
  <si>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</si>
  <si>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</si>
  <si>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</si>
  <si>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</si>
  <si>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</si>
  <si>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</si>
  <si>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</si>
  <si>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</si>
  <si>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</si>
  <si>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</si>
  <si>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</si>
  <si>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</si>
  <si>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</si>
  <si>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</si>
  <si>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</si>
  <si>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</si>
  <si>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</si>
  <si>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</si>
  <si>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Расходы по обеспечение граждан твердым топливом (дровами)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</si>
  <si>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</si>
  <si>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</si>
  <si>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</si>
  <si>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</si>
  <si>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</si>
  <si>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</si>
  <si>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</si>
  <si>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</si>
  <si>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</si>
  <si>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</si>
  <si>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</si>
  <si>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</si>
  <si>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</si>
  <si>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</si>
  <si>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0700011620</t>
  </si>
  <si>
    <t>1100011630</t>
  </si>
  <si>
    <t>1500011610</t>
  </si>
  <si>
    <t>1630011610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</si>
  <si>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</si>
  <si>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</si>
  <si>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</si>
  <si>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</si>
  <si>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</si>
  <si>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</si>
  <si>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</si>
  <si>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</si>
  <si>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</si>
  <si>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</si>
  <si>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</si>
  <si>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</si>
  <si>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</si>
  <si>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</si>
  <si>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</si>
  <si>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</si>
  <si>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</si>
  <si>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</si>
  <si>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</si>
  <si>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</si>
  <si>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</si>
  <si>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</si>
  <si>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</si>
  <si>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</si>
  <si>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</si>
  <si>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</si>
  <si>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</si>
  <si>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</si>
  <si>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</si>
  <si>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</si>
  <si>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</si>
  <si>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</si>
  <si>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</si>
  <si>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</si>
  <si>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</si>
  <si>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</si>
  <si>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</si>
  <si>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</si>
  <si>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</si>
  <si>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</si>
  <si>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</si>
  <si>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</si>
  <si>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</si>
  <si>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</si>
  <si>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</si>
  <si>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</si>
  <si>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</si>
  <si>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</si>
  <si>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</si>
  <si>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</si>
  <si>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</si>
  <si>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</si>
  <si>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</si>
  <si>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</si>
  <si>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</si>
  <si>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</si>
  <si>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</si>
  <si>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</si>
  <si>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</si>
  <si>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</si>
  <si>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</si>
  <si>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</si>
  <si>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</si>
  <si>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</si>
  <si>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</si>
  <si>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</si>
  <si>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</si>
  <si>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</si>
  <si>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</si>
  <si>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</si>
  <si>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</si>
  <si>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</si>
  <si>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</si>
  <si>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</si>
  <si>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</si>
  <si>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</si>
  <si>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</si>
  <si>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</si>
  <si>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</si>
  <si>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</si>
  <si>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</si>
  <si>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</si>
  <si>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</si>
  <si>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тыс.руб.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</si>
  <si>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</si>
  <si>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</si>
  <si>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</si>
  <si>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</si>
  <si>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</si>
  <si>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</si>
  <si>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</si>
  <si>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</si>
  <si>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</si>
  <si>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</si>
  <si>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</si>
  <si>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</si>
  <si>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</si>
  <si>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</si>
  <si>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</si>
  <si>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Мероприятия районных казенных муниципальных учреждений по развитию физической культуры и спорта ММР</t>
  </si>
  <si>
    <t>1500011630</t>
  </si>
  <si>
    <t>Предоставление субсидий бюджетным, автономным учреждениям и иным некоммерческим организациям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</si>
  <si>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</si>
  <si>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</si>
  <si>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</si>
  <si>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</si>
  <si>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</si>
  <si>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0500011610</t>
  </si>
  <si>
    <t>10000S2100</t>
  </si>
  <si>
    <t>19000S2280</t>
  </si>
  <si>
    <t>2200000000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</si>
  <si>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</si>
  <si>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</si>
  <si>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26000S2170</t>
  </si>
  <si>
    <t>2600092170</t>
  </si>
  <si>
    <t>2026 год</t>
  </si>
  <si>
    <t>районного бюджета на 2024 год и плановый период 2025 и 2026 годы по финансовому обеспечению муниципальных программ Михайловского муниципального района и непрограммным направлениям деятельности</t>
  </si>
  <si>
    <t xml:space="preserve">Мероприятия районных администрации Михайловского муниципального района по содействию развитию малого и среднего предпринимательства на территории ММР 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</si>
  <si>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</si>
  <si>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</si>
  <si>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 xml:space="preserve">Приложение 10 к решению </t>
  </si>
  <si>
    <t>09000S2410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</si>
  <si>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</si>
  <si>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</si>
  <si>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</si>
  <si>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</si>
  <si>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№ 382  от 22.12.2023 г.</t>
  </si>
  <si>
    <t>15000S2680</t>
  </si>
  <si>
    <t xml:space="preserve">Приложение 6 к решению </t>
  </si>
  <si>
    <t>Мероприятия учреждений по развитию общего образования</t>
  </si>
  <si>
    <t>0310021691</t>
  </si>
  <si>
    <t>03100S2360</t>
  </si>
  <si>
    <t>Мероприятия районных бюджетных муниципальных учреждений по созданию доступной среды для инвалидов</t>
  </si>
  <si>
    <t>0500011630</t>
  </si>
  <si>
    <t>1100011610</t>
  </si>
  <si>
    <t>1100011620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</si>
  <si>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</si>
  <si>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</si>
  <si>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</si>
  <si>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</si>
  <si>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9999919210</t>
  </si>
  <si>
    <t>Общее образование</t>
  </si>
  <si>
    <t>Расходы, связанные с исполнением судебных решений</t>
  </si>
  <si>
    <t>03100S2751</t>
  </si>
  <si>
    <t>03100S2752</t>
  </si>
  <si>
    <t>Мероприятия по реализации проектов инициативного бюджетирования по направлению "Молодежный бюджет" (проект 2)</t>
  </si>
  <si>
    <t>Мероприятия по реализации проектов инициативного бюджетирования по направлению "Молодежный бюджет" (проект 1)</t>
  </si>
  <si>
    <t>Расходы на реализацию проектов инициативного бюджетирования по направлению "Твой проект"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</si>
  <si>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</si>
  <si>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</si>
  <si>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</si>
  <si>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</si>
  <si>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</si>
  <si>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Создание и развитие системы газоснабжения муниципальных образований</t>
  </si>
  <si>
    <t>№ 399  от 22.02.2024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</si>
</sst>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0.0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6" fontId="6" fillId="5" borderId="0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9" fillId="4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7" fillId="6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6" fontId="3" fillId="9" borderId="1" xfId="0" applyNumberFormat="1" applyFont="1" applyFill="1" applyBorder="1" applyAlignment="1">
      <alignment horizontal="center" vertical="center" shrinkToFit="1"/>
    </xf>
    <xf numFmtId="166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168" fontId="2" fillId="0" borderId="0" xfId="0" applyNumberFormat="1" applyFont="1"/>
    <xf numFmtId="166" fontId="10" fillId="9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shrinkToFit="1"/>
    </xf>
    <xf numFmtId="166" fontId="7" fillId="7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"/>
  <sheetViews>
    <sheetView showGridLines="0" tabSelected="1" view="pageBreakPreview" zoomScale="112" zoomScaleNormal="100" zoomScaleSheetLayoutView="112" workbookViewId="0">
      <selection activeCell="E3" sqref="E3:G3"/>
    </sheetView>
  </sheetViews>
  <sheetFormatPr defaultRowHeight="12.75" outlineLevelRow="6" x14ac:dyDescent="0.2"/>
  <cols>
    <col min="1" max="1" width="75.28515625" style="2" customWidth="1"/>
    <col min="2" max="2" width="6.140625" style="11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9" width="10.7109375" style="2" bestFit="1" customWidth="1"/>
    <col min="10" max="10" width="10.28515625" style="2" bestFit="1" customWidth="1"/>
    <col min="11" max="16384" width="9.140625" style="2"/>
  </cols>
  <sheetData>
    <row r="1" spans="1:7" ht="15.75" x14ac:dyDescent="0.25">
      <c r="E1" s="87" t="s">
        <v>288</v>
      </c>
      <c r="F1" s="87"/>
      <c r="G1" s="87"/>
    </row>
    <row r="2" spans="1:7" ht="15.75" x14ac:dyDescent="0.25">
      <c r="E2" s="88" t="s">
        <v>53</v>
      </c>
      <c r="F2" s="88"/>
      <c r="G2" s="88"/>
    </row>
    <row r="3" spans="1:7" ht="15.75" x14ac:dyDescent="0.25">
      <c r="E3" s="89" t="s">
        <v>314</v>
      </c>
      <c r="F3" s="89"/>
      <c r="G3" s="89"/>
    </row>
    <row r="5" spans="1:7" ht="15.75" x14ac:dyDescent="0.25">
      <c r="B5" s="67"/>
      <c r="C5" s="67"/>
      <c r="D5" s="67"/>
      <c r="E5" s="87" t="s">
        <v>280</v>
      </c>
      <c r="F5" s="87"/>
      <c r="G5" s="87"/>
    </row>
    <row r="6" spans="1:7" ht="15" customHeight="1" x14ac:dyDescent="0.25">
      <c r="B6" s="68"/>
      <c r="C6" s="68"/>
      <c r="D6" s="68"/>
      <c r="E6" s="88" t="s">
        <v>53</v>
      </c>
      <c r="F6" s="88"/>
      <c r="G6" s="88"/>
    </row>
    <row r="7" spans="1:7" ht="15.75" x14ac:dyDescent="0.25">
      <c r="B7" s="69"/>
      <c r="C7" s="70"/>
      <c r="D7" s="70"/>
      <c r="E7" s="89" t="s">
        <v>286</v>
      </c>
      <c r="F7" s="89"/>
      <c r="G7" s="89"/>
    </row>
    <row r="8" spans="1:7" x14ac:dyDescent="0.2">
      <c r="B8" s="2"/>
    </row>
    <row r="9" spans="1:7" ht="30.75" customHeight="1" x14ac:dyDescent="0.35">
      <c r="A9" s="91" t="s">
        <v>18</v>
      </c>
      <c r="B9" s="91"/>
      <c r="C9" s="91"/>
      <c r="D9" s="91"/>
      <c r="E9" s="91"/>
      <c r="F9" s="91"/>
      <c r="G9" s="91"/>
    </row>
    <row r="10" spans="1:7" ht="57" customHeight="1" x14ac:dyDescent="0.2">
      <c r="A10" s="90" t="s">
        <v>276</v>
      </c>
      <c r="B10" s="90"/>
      <c r="C10" s="90"/>
      <c r="D10" s="90"/>
      <c r="E10" s="90"/>
      <c r="F10" s="90"/>
      <c r="G10" s="90"/>
    </row>
    <row r="11" spans="1:7" ht="15.75" x14ac:dyDescent="0.25">
      <c r="A11" s="17"/>
      <c r="B11" s="17"/>
      <c r="C11" s="17"/>
      <c r="D11" s="17"/>
      <c r="E11" s="17"/>
      <c r="G11" s="2" t="s">
        <v>243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183</v>
      </c>
      <c r="E12" s="4" t="s">
        <v>232</v>
      </c>
      <c r="F12" s="4" t="s">
        <v>238</v>
      </c>
      <c r="G12" s="4" t="s">
        <v>275</v>
      </c>
    </row>
    <row r="13" spans="1:7" ht="25.5" customHeight="1" x14ac:dyDescent="0.2">
      <c r="A13" s="31" t="s">
        <v>52</v>
      </c>
      <c r="B13" s="32" t="s">
        <v>2</v>
      </c>
      <c r="C13" s="33"/>
      <c r="D13" s="32" t="s">
        <v>75</v>
      </c>
      <c r="E13" s="62">
        <f>E17+E22+E58+E68+E71+E78+E82+E88+E91+E99+E107+E126+E14+E63+E55+E120+E129+E144+E147+E151+E154+E74+E94+E135+E138+E141</f>
        <v>1299516.06336</v>
      </c>
      <c r="F13" s="62">
        <f>F17+F22+F58+F68+F71+F78+F82+F88+F91+F99+F107+F126+F14+F63+F55+F120+F129+F144+F147+F151+F154+F74+F94+F135+F138+F141</f>
        <v>1104728.0165900004</v>
      </c>
      <c r="G13" s="62">
        <f>G17+G22+G58+G68+G71+G78+G82+G88+G91+G99+G107+G126+G14+G63+G55+G120+G129+G144+G147+G151+G154+G74+G94+G135+G138+G141</f>
        <v>1149643.4082100003</v>
      </c>
    </row>
    <row r="14" spans="1:7" ht="33.75" customHeight="1" x14ac:dyDescent="0.2">
      <c r="A14" s="39" t="s">
        <v>151</v>
      </c>
      <c r="B14" s="40" t="s">
        <v>58</v>
      </c>
      <c r="C14" s="41"/>
      <c r="D14" s="40" t="s">
        <v>76</v>
      </c>
      <c r="E14" s="81">
        <f t="shared" ref="E14:G15" si="0">E15</f>
        <v>3815.3807999999999</v>
      </c>
      <c r="F14" s="81">
        <f t="shared" si="0"/>
        <v>1526.27395</v>
      </c>
      <c r="G14" s="81">
        <f t="shared" si="0"/>
        <v>1590.66941</v>
      </c>
    </row>
    <row r="15" spans="1:7" ht="18" customHeight="1" x14ac:dyDescent="0.2">
      <c r="A15" s="50" t="s">
        <v>14</v>
      </c>
      <c r="B15" s="42" t="s">
        <v>58</v>
      </c>
      <c r="C15" s="43"/>
      <c r="D15" s="42" t="s">
        <v>76</v>
      </c>
      <c r="E15" s="82">
        <f t="shared" si="0"/>
        <v>3815.3807999999999</v>
      </c>
      <c r="F15" s="82">
        <f t="shared" si="0"/>
        <v>1526.27395</v>
      </c>
      <c r="G15" s="82">
        <f t="shared" si="0"/>
        <v>1590.66941</v>
      </c>
    </row>
    <row r="16" spans="1:7" ht="32.25" customHeight="1" x14ac:dyDescent="0.2">
      <c r="A16" s="23" t="s">
        <v>121</v>
      </c>
      <c r="B16" s="44" t="s">
        <v>58</v>
      </c>
      <c r="C16" s="45"/>
      <c r="D16" s="44" t="s">
        <v>120</v>
      </c>
      <c r="E16" s="64">
        <v>3815.3807999999999</v>
      </c>
      <c r="F16" s="64">
        <v>1526.27395</v>
      </c>
      <c r="G16" s="64">
        <v>1590.66941</v>
      </c>
    </row>
    <row r="17" spans="1:8" ht="31.5" x14ac:dyDescent="0.2">
      <c r="A17" s="10" t="s">
        <v>122</v>
      </c>
      <c r="B17" s="12">
        <v>951</v>
      </c>
      <c r="C17" s="8"/>
      <c r="D17" s="8" t="s">
        <v>78</v>
      </c>
      <c r="E17" s="59">
        <f>E18</f>
        <v>29632.58</v>
      </c>
      <c r="F17" s="59">
        <f t="shared" ref="F17:G17" si="1">F18</f>
        <v>28610</v>
      </c>
      <c r="G17" s="59">
        <f t="shared" si="1"/>
        <v>28000</v>
      </c>
    </row>
    <row r="18" spans="1:8" ht="14.25" x14ac:dyDescent="0.2">
      <c r="A18" s="50" t="s">
        <v>14</v>
      </c>
      <c r="B18" s="51">
        <v>951</v>
      </c>
      <c r="C18" s="52"/>
      <c r="D18" s="51" t="s">
        <v>78</v>
      </c>
      <c r="E18" s="73">
        <f>E19+E20+E21</f>
        <v>29632.58</v>
      </c>
      <c r="F18" s="73">
        <f t="shared" ref="F18:G18" si="2">F19+F20+F21</f>
        <v>28610</v>
      </c>
      <c r="G18" s="73">
        <f t="shared" si="2"/>
        <v>28000</v>
      </c>
    </row>
    <row r="19" spans="1:8" ht="31.5" x14ac:dyDescent="0.2">
      <c r="A19" s="23" t="s">
        <v>29</v>
      </c>
      <c r="B19" s="20">
        <v>951</v>
      </c>
      <c r="C19" s="22"/>
      <c r="D19" s="21" t="s">
        <v>77</v>
      </c>
      <c r="E19" s="83">
        <v>29000</v>
      </c>
      <c r="F19" s="83">
        <v>28000</v>
      </c>
      <c r="G19" s="83">
        <v>28000</v>
      </c>
      <c r="H19" s="71"/>
    </row>
    <row r="20" spans="1:8" ht="18.75" x14ac:dyDescent="0.2">
      <c r="A20" s="23" t="s">
        <v>74</v>
      </c>
      <c r="B20" s="20">
        <v>951</v>
      </c>
      <c r="C20" s="22"/>
      <c r="D20" s="21" t="s">
        <v>152</v>
      </c>
      <c r="E20" s="63">
        <v>22.58</v>
      </c>
      <c r="F20" s="63">
        <v>0</v>
      </c>
      <c r="G20" s="63">
        <v>0</v>
      </c>
    </row>
    <row r="21" spans="1:8" ht="47.25" x14ac:dyDescent="0.2">
      <c r="A21" s="23" t="s">
        <v>137</v>
      </c>
      <c r="B21" s="20">
        <v>951</v>
      </c>
      <c r="C21" s="22"/>
      <c r="D21" s="21" t="s">
        <v>220</v>
      </c>
      <c r="E21" s="63">
        <v>610</v>
      </c>
      <c r="F21" s="63">
        <v>610</v>
      </c>
      <c r="G21" s="63">
        <v>0</v>
      </c>
    </row>
    <row r="22" spans="1:8" ht="15.75" x14ac:dyDescent="0.2">
      <c r="A22" s="10" t="s">
        <v>123</v>
      </c>
      <c r="B22" s="12">
        <v>953</v>
      </c>
      <c r="C22" s="8"/>
      <c r="D22" s="8" t="s">
        <v>81</v>
      </c>
      <c r="E22" s="59">
        <f>E23+E52</f>
        <v>996445.49335</v>
      </c>
      <c r="F22" s="59">
        <f>F23+F52</f>
        <v>962556.53764</v>
      </c>
      <c r="G22" s="59">
        <f>G23+G52</f>
        <v>1012252.1338</v>
      </c>
    </row>
    <row r="23" spans="1:8" ht="25.5" x14ac:dyDescent="0.2">
      <c r="A23" s="50" t="s">
        <v>16</v>
      </c>
      <c r="B23" s="51" t="s">
        <v>15</v>
      </c>
      <c r="C23" s="52"/>
      <c r="D23" s="51" t="s">
        <v>75</v>
      </c>
      <c r="E23" s="73">
        <f>E24+E29+E42+E49+E46</f>
        <v>995945.49335</v>
      </c>
      <c r="F23" s="73">
        <f>F24+F29+F42+F49+F46</f>
        <v>962256.53764</v>
      </c>
      <c r="G23" s="73">
        <f>G24+G29+G42+G49+G46</f>
        <v>1011952.1338</v>
      </c>
    </row>
    <row r="24" spans="1:8" ht="19.5" customHeight="1" x14ac:dyDescent="0.2">
      <c r="A24" s="27" t="s">
        <v>43</v>
      </c>
      <c r="B24" s="14">
        <v>953</v>
      </c>
      <c r="C24" s="6"/>
      <c r="D24" s="6" t="s">
        <v>79</v>
      </c>
      <c r="E24" s="56">
        <f>E25+E27+E26+E28</f>
        <v>221908.19256</v>
      </c>
      <c r="F24" s="56">
        <f>F25+F27+F26+F28</f>
        <v>217282.40100000001</v>
      </c>
      <c r="G24" s="56">
        <f>G25+G27+G26+G28</f>
        <v>230377.92</v>
      </c>
    </row>
    <row r="25" spans="1:8" ht="31.5" x14ac:dyDescent="0.2">
      <c r="A25" s="19" t="s">
        <v>29</v>
      </c>
      <c r="B25" s="20">
        <v>953</v>
      </c>
      <c r="C25" s="21"/>
      <c r="D25" s="21" t="s">
        <v>80</v>
      </c>
      <c r="E25" s="63">
        <v>84500</v>
      </c>
      <c r="F25" s="63">
        <v>80000</v>
      </c>
      <c r="G25" s="63">
        <v>86000</v>
      </c>
    </row>
    <row r="26" spans="1:8" ht="31.5" x14ac:dyDescent="0.2">
      <c r="A26" s="23" t="s">
        <v>56</v>
      </c>
      <c r="B26" s="20">
        <v>953</v>
      </c>
      <c r="C26" s="21"/>
      <c r="D26" s="21" t="s">
        <v>82</v>
      </c>
      <c r="E26" s="63">
        <v>8457.9915600000004</v>
      </c>
      <c r="F26" s="63">
        <v>500</v>
      </c>
      <c r="G26" s="63">
        <v>0</v>
      </c>
    </row>
    <row r="27" spans="1:8" ht="51" customHeight="1" x14ac:dyDescent="0.2">
      <c r="A27" s="23" t="s">
        <v>44</v>
      </c>
      <c r="B27" s="20">
        <v>953</v>
      </c>
      <c r="C27" s="21"/>
      <c r="D27" s="21" t="s">
        <v>83</v>
      </c>
      <c r="E27" s="63">
        <v>128590.201</v>
      </c>
      <c r="F27" s="63">
        <v>136422.40100000001</v>
      </c>
      <c r="G27" s="63">
        <v>144377.92000000001</v>
      </c>
    </row>
    <row r="28" spans="1:8" ht="51" customHeight="1" x14ac:dyDescent="0.2">
      <c r="A28" s="29" t="s">
        <v>137</v>
      </c>
      <c r="B28" s="30">
        <v>953</v>
      </c>
      <c r="C28" s="21"/>
      <c r="D28" s="21" t="s">
        <v>221</v>
      </c>
      <c r="E28" s="63">
        <v>360</v>
      </c>
      <c r="F28" s="63">
        <v>360</v>
      </c>
      <c r="G28" s="63">
        <v>0</v>
      </c>
    </row>
    <row r="29" spans="1:8" ht="23.25" customHeight="1" x14ac:dyDescent="0.25">
      <c r="A29" s="28" t="s">
        <v>45</v>
      </c>
      <c r="B29" s="26">
        <v>953</v>
      </c>
      <c r="C29" s="6"/>
      <c r="D29" s="6" t="s">
        <v>84</v>
      </c>
      <c r="E29" s="56">
        <f>SUM(E30:E41)</f>
        <v>685467.10458000004</v>
      </c>
      <c r="F29" s="56">
        <f>SUM(F30:F41)</f>
        <v>672107.16663999995</v>
      </c>
      <c r="G29" s="56">
        <f>SUM(G30:G41)</f>
        <v>704707.24379999994</v>
      </c>
    </row>
    <row r="30" spans="1:8" ht="31.5" x14ac:dyDescent="0.2">
      <c r="A30" s="19" t="s">
        <v>29</v>
      </c>
      <c r="B30" s="20">
        <v>953</v>
      </c>
      <c r="C30" s="21"/>
      <c r="D30" s="21" t="s">
        <v>85</v>
      </c>
      <c r="E30" s="63">
        <v>153500</v>
      </c>
      <c r="F30" s="63">
        <v>150000</v>
      </c>
      <c r="G30" s="63">
        <v>158000</v>
      </c>
    </row>
    <row r="31" spans="1:8" ht="31.5" x14ac:dyDescent="0.2">
      <c r="A31" s="23" t="s">
        <v>62</v>
      </c>
      <c r="B31" s="20">
        <v>953</v>
      </c>
      <c r="C31" s="21"/>
      <c r="D31" s="21" t="s">
        <v>86</v>
      </c>
      <c r="E31" s="83">
        <v>30191.330900000001</v>
      </c>
      <c r="F31" s="83">
        <v>500</v>
      </c>
      <c r="G31" s="83">
        <v>0</v>
      </c>
    </row>
    <row r="32" spans="1:8" ht="15.75" x14ac:dyDescent="0.2">
      <c r="A32" s="23" t="s">
        <v>289</v>
      </c>
      <c r="B32" s="20">
        <v>953</v>
      </c>
      <c r="C32" s="21"/>
      <c r="D32" s="21" t="s">
        <v>290</v>
      </c>
      <c r="E32" s="83">
        <v>15</v>
      </c>
      <c r="F32" s="83">
        <v>0</v>
      </c>
      <c r="G32" s="83">
        <v>0</v>
      </c>
    </row>
    <row r="33" spans="1:7" ht="63" x14ac:dyDescent="0.2">
      <c r="A33" s="23" t="s">
        <v>258</v>
      </c>
      <c r="B33" s="20">
        <v>953</v>
      </c>
      <c r="C33" s="21"/>
      <c r="D33" s="21" t="s">
        <v>262</v>
      </c>
      <c r="E33" s="83">
        <v>3382.85664</v>
      </c>
      <c r="F33" s="83">
        <v>3382.85664</v>
      </c>
      <c r="G33" s="83">
        <v>4228.5708000000004</v>
      </c>
    </row>
    <row r="34" spans="1:7" ht="47.25" x14ac:dyDescent="0.2">
      <c r="A34" s="23" t="s">
        <v>199</v>
      </c>
      <c r="B34" s="20">
        <v>953</v>
      </c>
      <c r="C34" s="21"/>
      <c r="D34" s="21" t="s">
        <v>200</v>
      </c>
      <c r="E34" s="83">
        <v>28314</v>
      </c>
      <c r="F34" s="83">
        <v>28314</v>
      </c>
      <c r="G34" s="83">
        <v>28314</v>
      </c>
    </row>
    <row r="35" spans="1:7" ht="31.5" x14ac:dyDescent="0.2">
      <c r="A35" s="23" t="s">
        <v>307</v>
      </c>
      <c r="B35" s="20">
        <v>953</v>
      </c>
      <c r="C35" s="21"/>
      <c r="D35" s="21" t="s">
        <v>291</v>
      </c>
      <c r="E35" s="83">
        <v>3000</v>
      </c>
      <c r="F35" s="83">
        <v>0</v>
      </c>
      <c r="G35" s="83">
        <v>0</v>
      </c>
    </row>
    <row r="36" spans="1:7" ht="47.25" x14ac:dyDescent="0.2">
      <c r="A36" s="23" t="s">
        <v>306</v>
      </c>
      <c r="B36" s="20">
        <v>953</v>
      </c>
      <c r="C36" s="21"/>
      <c r="D36" s="21" t="s">
        <v>303</v>
      </c>
      <c r="E36" s="83">
        <v>1515.1515199999999</v>
      </c>
      <c r="F36" s="83">
        <v>0</v>
      </c>
      <c r="G36" s="83">
        <v>0</v>
      </c>
    </row>
    <row r="37" spans="1:7" ht="47.25" x14ac:dyDescent="0.2">
      <c r="A37" s="23" t="s">
        <v>305</v>
      </c>
      <c r="B37" s="20">
        <v>953</v>
      </c>
      <c r="C37" s="21"/>
      <c r="D37" s="21" t="s">
        <v>304</v>
      </c>
      <c r="E37" s="83">
        <v>1515.1515199999999</v>
      </c>
      <c r="F37" s="83">
        <v>0</v>
      </c>
      <c r="G37" s="83">
        <v>0</v>
      </c>
    </row>
    <row r="38" spans="1:7" ht="48" customHeight="1" x14ac:dyDescent="0.2">
      <c r="A38" s="29" t="s">
        <v>46</v>
      </c>
      <c r="B38" s="30">
        <v>953</v>
      </c>
      <c r="C38" s="21"/>
      <c r="D38" s="21" t="s">
        <v>87</v>
      </c>
      <c r="E38" s="83">
        <v>423928.364</v>
      </c>
      <c r="F38" s="83">
        <v>450690.06</v>
      </c>
      <c r="G38" s="83">
        <v>477821.223</v>
      </c>
    </row>
    <row r="39" spans="1:7" ht="48" customHeight="1" x14ac:dyDescent="0.2">
      <c r="A39" s="29" t="s">
        <v>225</v>
      </c>
      <c r="B39" s="30">
        <v>953</v>
      </c>
      <c r="C39" s="21"/>
      <c r="D39" s="21" t="s">
        <v>224</v>
      </c>
      <c r="E39" s="83">
        <v>10102.25</v>
      </c>
      <c r="F39" s="83">
        <v>10102.25</v>
      </c>
      <c r="G39" s="83">
        <v>10102.25</v>
      </c>
    </row>
    <row r="40" spans="1:7" ht="48" customHeight="1" x14ac:dyDescent="0.2">
      <c r="A40" s="29" t="s">
        <v>137</v>
      </c>
      <c r="B40" s="30">
        <v>953</v>
      </c>
      <c r="C40" s="21"/>
      <c r="D40" s="21" t="s">
        <v>222</v>
      </c>
      <c r="E40" s="63">
        <v>3415</v>
      </c>
      <c r="F40" s="63">
        <v>2530</v>
      </c>
      <c r="G40" s="63">
        <v>0</v>
      </c>
    </row>
    <row r="41" spans="1:7" ht="42" customHeight="1" x14ac:dyDescent="0.2">
      <c r="A41" s="23" t="s">
        <v>197</v>
      </c>
      <c r="B41" s="20">
        <v>953</v>
      </c>
      <c r="C41" s="21"/>
      <c r="D41" s="21" t="s">
        <v>198</v>
      </c>
      <c r="E41" s="83">
        <v>26588</v>
      </c>
      <c r="F41" s="83">
        <v>26588</v>
      </c>
      <c r="G41" s="83">
        <v>26241.200000000001</v>
      </c>
    </row>
    <row r="42" spans="1:7" ht="31.5" x14ac:dyDescent="0.2">
      <c r="A42" s="27" t="s">
        <v>47</v>
      </c>
      <c r="B42" s="26">
        <v>953</v>
      </c>
      <c r="C42" s="6"/>
      <c r="D42" s="6" t="s">
        <v>88</v>
      </c>
      <c r="E42" s="56">
        <f>E43+E44+E45</f>
        <v>44174</v>
      </c>
      <c r="F42" s="56">
        <f>F43+F44+F45</f>
        <v>40000</v>
      </c>
      <c r="G42" s="56">
        <f>G43+G44+G45</f>
        <v>44000</v>
      </c>
    </row>
    <row r="43" spans="1:7" ht="31.5" x14ac:dyDescent="0.2">
      <c r="A43" s="19" t="s">
        <v>48</v>
      </c>
      <c r="B43" s="20">
        <v>953</v>
      </c>
      <c r="C43" s="21"/>
      <c r="D43" s="21" t="s">
        <v>89</v>
      </c>
      <c r="E43" s="63">
        <v>44000</v>
      </c>
      <c r="F43" s="63">
        <v>40000</v>
      </c>
      <c r="G43" s="63">
        <v>44000</v>
      </c>
    </row>
    <row r="44" spans="1:7" ht="20.25" customHeight="1" x14ac:dyDescent="0.2">
      <c r="A44" s="23" t="s">
        <v>111</v>
      </c>
      <c r="B44" s="20">
        <v>953</v>
      </c>
      <c r="C44" s="21"/>
      <c r="D44" s="21" t="s">
        <v>112</v>
      </c>
      <c r="E44" s="63">
        <v>174</v>
      </c>
      <c r="F44" s="63">
        <v>0</v>
      </c>
      <c r="G44" s="63">
        <v>0</v>
      </c>
    </row>
    <row r="45" spans="1:7" ht="48" customHeight="1" x14ac:dyDescent="0.2">
      <c r="A45" s="58" t="s">
        <v>137</v>
      </c>
      <c r="B45" s="20">
        <v>953</v>
      </c>
      <c r="C45" s="21"/>
      <c r="D45" s="21" t="s">
        <v>223</v>
      </c>
      <c r="E45" s="63">
        <v>0</v>
      </c>
      <c r="F45" s="63">
        <v>0</v>
      </c>
      <c r="G45" s="63">
        <v>0</v>
      </c>
    </row>
    <row r="46" spans="1:7" ht="33.75" customHeight="1" x14ac:dyDescent="0.2">
      <c r="A46" s="57" t="s">
        <v>215</v>
      </c>
      <c r="B46" s="26">
        <v>953</v>
      </c>
      <c r="C46" s="6"/>
      <c r="D46" s="6" t="s">
        <v>146</v>
      </c>
      <c r="E46" s="56">
        <f>E47+E48</f>
        <v>6777.3882100000001</v>
      </c>
      <c r="F46" s="56">
        <f>F47+F48</f>
        <v>3866.97</v>
      </c>
      <c r="G46" s="56">
        <f>G47+G48</f>
        <v>3866.97</v>
      </c>
    </row>
    <row r="47" spans="1:7" ht="37.5" customHeight="1" x14ac:dyDescent="0.2">
      <c r="A47" s="58" t="s">
        <v>49</v>
      </c>
      <c r="B47" s="20">
        <v>953</v>
      </c>
      <c r="C47" s="21"/>
      <c r="D47" s="21" t="s">
        <v>216</v>
      </c>
      <c r="E47" s="63">
        <v>1777.3882100000001</v>
      </c>
      <c r="F47" s="63">
        <v>1743.6</v>
      </c>
      <c r="G47" s="63">
        <v>1743.6</v>
      </c>
    </row>
    <row r="48" spans="1:7" ht="50.25" customHeight="1" x14ac:dyDescent="0.2">
      <c r="A48" s="58" t="s">
        <v>217</v>
      </c>
      <c r="B48" s="20">
        <v>953</v>
      </c>
      <c r="C48" s="21"/>
      <c r="D48" s="21" t="s">
        <v>214</v>
      </c>
      <c r="E48" s="63">
        <v>5000</v>
      </c>
      <c r="F48" s="63">
        <v>2123.37</v>
      </c>
      <c r="G48" s="63">
        <v>2123.37</v>
      </c>
    </row>
    <row r="49" spans="1:7" ht="31.5" x14ac:dyDescent="0.2">
      <c r="A49" s="27" t="s">
        <v>50</v>
      </c>
      <c r="B49" s="14">
        <v>953</v>
      </c>
      <c r="C49" s="6"/>
      <c r="D49" s="6" t="s">
        <v>90</v>
      </c>
      <c r="E49" s="56">
        <f>E50+E51</f>
        <v>37618.807999999997</v>
      </c>
      <c r="F49" s="56">
        <f>F50+F51</f>
        <v>29000</v>
      </c>
      <c r="G49" s="56">
        <f>G50+G51</f>
        <v>29000</v>
      </c>
    </row>
    <row r="50" spans="1:7" ht="31.5" x14ac:dyDescent="0.2">
      <c r="A50" s="19" t="s">
        <v>23</v>
      </c>
      <c r="B50" s="20">
        <v>953</v>
      </c>
      <c r="C50" s="21"/>
      <c r="D50" s="21" t="s">
        <v>153</v>
      </c>
      <c r="E50" s="63">
        <v>37300</v>
      </c>
      <c r="F50" s="63">
        <v>29000</v>
      </c>
      <c r="G50" s="63">
        <v>29000</v>
      </c>
    </row>
    <row r="51" spans="1:7" ht="15.75" x14ac:dyDescent="0.2">
      <c r="A51" s="19" t="s">
        <v>63</v>
      </c>
      <c r="B51" s="20">
        <v>953</v>
      </c>
      <c r="C51" s="21"/>
      <c r="D51" s="21" t="s">
        <v>91</v>
      </c>
      <c r="E51" s="63">
        <v>318.80799999999999</v>
      </c>
      <c r="F51" s="63">
        <v>0</v>
      </c>
      <c r="G51" s="63">
        <v>0</v>
      </c>
    </row>
    <row r="52" spans="1:7" ht="15.75" x14ac:dyDescent="0.2">
      <c r="A52" s="50" t="s">
        <v>14</v>
      </c>
      <c r="B52" s="37">
        <v>951</v>
      </c>
      <c r="C52" s="38"/>
      <c r="D52" s="38" t="s">
        <v>75</v>
      </c>
      <c r="E52" s="61">
        <f t="shared" ref="E52:G53" si="3">E53</f>
        <v>500</v>
      </c>
      <c r="F52" s="61">
        <f t="shared" si="3"/>
        <v>300</v>
      </c>
      <c r="G52" s="61">
        <f t="shared" si="3"/>
        <v>300</v>
      </c>
    </row>
    <row r="53" spans="1:7" ht="31.5" x14ac:dyDescent="0.2">
      <c r="A53" s="27" t="s">
        <v>226</v>
      </c>
      <c r="B53" s="14">
        <v>951</v>
      </c>
      <c r="C53" s="6"/>
      <c r="D53" s="6" t="s">
        <v>227</v>
      </c>
      <c r="E53" s="56">
        <f>E54</f>
        <v>500</v>
      </c>
      <c r="F53" s="56">
        <f t="shared" si="3"/>
        <v>300</v>
      </c>
      <c r="G53" s="56">
        <f t="shared" si="3"/>
        <v>300</v>
      </c>
    </row>
    <row r="54" spans="1:7" ht="21.75" customHeight="1" x14ac:dyDescent="0.2">
      <c r="A54" s="19" t="s">
        <v>149</v>
      </c>
      <c r="B54" s="20">
        <v>951</v>
      </c>
      <c r="C54" s="21"/>
      <c r="D54" s="21" t="s">
        <v>228</v>
      </c>
      <c r="E54" s="83">
        <v>500</v>
      </c>
      <c r="F54" s="83">
        <v>300</v>
      </c>
      <c r="G54" s="83">
        <v>300</v>
      </c>
    </row>
    <row r="55" spans="1:7" ht="31.5" x14ac:dyDescent="0.2">
      <c r="A55" s="7" t="s">
        <v>124</v>
      </c>
      <c r="B55" s="12">
        <v>951</v>
      </c>
      <c r="C55" s="8"/>
      <c r="D55" s="8" t="s">
        <v>92</v>
      </c>
      <c r="E55" s="59">
        <f t="shared" ref="E55:G56" si="4">E56</f>
        <v>270.60000000000002</v>
      </c>
      <c r="F55" s="59">
        <f t="shared" si="4"/>
        <v>240</v>
      </c>
      <c r="G55" s="59">
        <f t="shared" si="4"/>
        <v>240</v>
      </c>
    </row>
    <row r="56" spans="1:7" ht="15.75" x14ac:dyDescent="0.2">
      <c r="A56" s="50" t="s">
        <v>14</v>
      </c>
      <c r="B56" s="37">
        <v>951</v>
      </c>
      <c r="C56" s="38"/>
      <c r="D56" s="38" t="s">
        <v>92</v>
      </c>
      <c r="E56" s="61">
        <f t="shared" si="4"/>
        <v>270.60000000000002</v>
      </c>
      <c r="F56" s="61">
        <f t="shared" si="4"/>
        <v>240</v>
      </c>
      <c r="G56" s="61">
        <f t="shared" si="4"/>
        <v>240</v>
      </c>
    </row>
    <row r="57" spans="1:7" ht="31.5" x14ac:dyDescent="0.2">
      <c r="A57" s="23" t="s">
        <v>59</v>
      </c>
      <c r="B57" s="20">
        <v>951</v>
      </c>
      <c r="C57" s="21"/>
      <c r="D57" s="21" t="s">
        <v>154</v>
      </c>
      <c r="E57" s="63">
        <v>270.60000000000002</v>
      </c>
      <c r="F57" s="63">
        <v>240</v>
      </c>
      <c r="G57" s="63">
        <v>240</v>
      </c>
    </row>
    <row r="58" spans="1:7" ht="34.5" customHeight="1" x14ac:dyDescent="0.2">
      <c r="A58" s="10" t="s">
        <v>143</v>
      </c>
      <c r="B58" s="12">
        <v>951</v>
      </c>
      <c r="C58" s="8"/>
      <c r="D58" s="8" t="s">
        <v>93</v>
      </c>
      <c r="E58" s="59">
        <f>E59+E61</f>
        <v>695.84181999999998</v>
      </c>
      <c r="F58" s="59">
        <f t="shared" ref="F58:G58" si="5">F59+F61</f>
        <v>50</v>
      </c>
      <c r="G58" s="59">
        <f t="shared" si="5"/>
        <v>50</v>
      </c>
    </row>
    <row r="59" spans="1:7" ht="14.25" x14ac:dyDescent="0.2">
      <c r="A59" s="50" t="s">
        <v>14</v>
      </c>
      <c r="B59" s="51">
        <v>951</v>
      </c>
      <c r="C59" s="52"/>
      <c r="D59" s="51" t="s">
        <v>93</v>
      </c>
      <c r="E59" s="73">
        <f>E60</f>
        <v>100</v>
      </c>
      <c r="F59" s="73">
        <f t="shared" ref="F59:G59" si="6">F60</f>
        <v>50</v>
      </c>
      <c r="G59" s="73">
        <f t="shared" si="6"/>
        <v>50</v>
      </c>
    </row>
    <row r="60" spans="1:7" ht="33" customHeight="1" x14ac:dyDescent="0.2">
      <c r="A60" s="23" t="s">
        <v>37</v>
      </c>
      <c r="B60" s="20">
        <v>951</v>
      </c>
      <c r="C60" s="21"/>
      <c r="D60" s="21" t="s">
        <v>267</v>
      </c>
      <c r="E60" s="63">
        <v>100</v>
      </c>
      <c r="F60" s="63">
        <v>50</v>
      </c>
      <c r="G60" s="63">
        <v>50</v>
      </c>
    </row>
    <row r="61" spans="1:7" ht="33" customHeight="1" x14ac:dyDescent="0.2">
      <c r="A61" s="50" t="s">
        <v>16</v>
      </c>
      <c r="B61" s="51" t="s">
        <v>15</v>
      </c>
      <c r="C61" s="52"/>
      <c r="D61" s="51" t="s">
        <v>93</v>
      </c>
      <c r="E61" s="73">
        <f>E62</f>
        <v>595.84181999999998</v>
      </c>
      <c r="F61" s="73">
        <f t="shared" ref="F61:G61" si="7">F62</f>
        <v>0</v>
      </c>
      <c r="G61" s="73">
        <f t="shared" si="7"/>
        <v>0</v>
      </c>
    </row>
    <row r="62" spans="1:7" ht="33" customHeight="1" x14ac:dyDescent="0.2">
      <c r="A62" s="23" t="s">
        <v>292</v>
      </c>
      <c r="B62" s="20" t="s">
        <v>15</v>
      </c>
      <c r="C62" s="21"/>
      <c r="D62" s="21" t="s">
        <v>293</v>
      </c>
      <c r="E62" s="63">
        <v>595.84181999999998</v>
      </c>
      <c r="F62" s="63">
        <v>0</v>
      </c>
      <c r="G62" s="63">
        <v>0</v>
      </c>
    </row>
    <row r="63" spans="1:7" ht="33" customHeight="1" x14ac:dyDescent="0.2">
      <c r="A63" s="25" t="s">
        <v>125</v>
      </c>
      <c r="B63" s="12" t="s">
        <v>2</v>
      </c>
      <c r="C63" s="8"/>
      <c r="D63" s="8" t="s">
        <v>94</v>
      </c>
      <c r="E63" s="59">
        <f>E64+E66</f>
        <v>123</v>
      </c>
      <c r="F63" s="59">
        <f>F64+F66</f>
        <v>38</v>
      </c>
      <c r="G63" s="59">
        <f>G64+G66</f>
        <v>38</v>
      </c>
    </row>
    <row r="64" spans="1:7" ht="18.75" customHeight="1" x14ac:dyDescent="0.2">
      <c r="A64" s="50" t="s">
        <v>14</v>
      </c>
      <c r="B64" s="37">
        <v>951</v>
      </c>
      <c r="C64" s="38"/>
      <c r="D64" s="38" t="s">
        <v>94</v>
      </c>
      <c r="E64" s="61">
        <f>E65</f>
        <v>38</v>
      </c>
      <c r="F64" s="61">
        <f t="shared" ref="F64:G64" si="8">F65</f>
        <v>38</v>
      </c>
      <c r="G64" s="61">
        <f t="shared" si="8"/>
        <v>38</v>
      </c>
    </row>
    <row r="65" spans="1:10" ht="33" customHeight="1" x14ac:dyDescent="0.2">
      <c r="A65" s="19" t="s">
        <v>57</v>
      </c>
      <c r="B65" s="20">
        <v>951</v>
      </c>
      <c r="C65" s="21"/>
      <c r="D65" s="21" t="s">
        <v>155</v>
      </c>
      <c r="E65" s="63">
        <v>38</v>
      </c>
      <c r="F65" s="63">
        <v>38</v>
      </c>
      <c r="G65" s="63">
        <v>38</v>
      </c>
    </row>
    <row r="66" spans="1:10" ht="33" customHeight="1" x14ac:dyDescent="0.2">
      <c r="A66" s="50" t="s">
        <v>16</v>
      </c>
      <c r="B66" s="51" t="s">
        <v>15</v>
      </c>
      <c r="C66" s="52"/>
      <c r="D66" s="51" t="s">
        <v>75</v>
      </c>
      <c r="E66" s="73">
        <f>E67</f>
        <v>85</v>
      </c>
      <c r="F66" s="73">
        <f>F67</f>
        <v>0</v>
      </c>
      <c r="G66" s="73">
        <f>G67</f>
        <v>0</v>
      </c>
    </row>
    <row r="67" spans="1:10" ht="33" customHeight="1" x14ac:dyDescent="0.2">
      <c r="A67" s="19" t="s">
        <v>195</v>
      </c>
      <c r="B67" s="20">
        <v>953</v>
      </c>
      <c r="C67" s="21"/>
      <c r="D67" s="21" t="s">
        <v>194</v>
      </c>
      <c r="E67" s="63">
        <v>85</v>
      </c>
      <c r="F67" s="63">
        <v>0</v>
      </c>
      <c r="G67" s="63">
        <v>0</v>
      </c>
    </row>
    <row r="68" spans="1:10" ht="36.75" customHeight="1" x14ac:dyDescent="0.2">
      <c r="A68" s="39" t="s">
        <v>126</v>
      </c>
      <c r="B68" s="12">
        <v>951</v>
      </c>
      <c r="C68" s="8"/>
      <c r="D68" s="8" t="s">
        <v>95</v>
      </c>
      <c r="E68" s="59">
        <f>E69</f>
        <v>50</v>
      </c>
      <c r="F68" s="59">
        <f t="shared" ref="F68:G69" si="9">F69</f>
        <v>50</v>
      </c>
      <c r="G68" s="59">
        <f t="shared" si="9"/>
        <v>50</v>
      </c>
    </row>
    <row r="69" spans="1:10" ht="14.25" x14ac:dyDescent="0.2">
      <c r="A69" s="50" t="s">
        <v>14</v>
      </c>
      <c r="B69" s="51">
        <v>951</v>
      </c>
      <c r="C69" s="52"/>
      <c r="D69" s="51" t="s">
        <v>95</v>
      </c>
      <c r="E69" s="73">
        <f>E70</f>
        <v>50</v>
      </c>
      <c r="F69" s="73">
        <f t="shared" si="9"/>
        <v>50</v>
      </c>
      <c r="G69" s="73">
        <f t="shared" si="9"/>
        <v>50</v>
      </c>
    </row>
    <row r="70" spans="1:10" ht="31.5" x14ac:dyDescent="0.2">
      <c r="A70" s="19" t="s">
        <v>27</v>
      </c>
      <c r="B70" s="20">
        <v>951</v>
      </c>
      <c r="C70" s="21"/>
      <c r="D70" s="21" t="s">
        <v>156</v>
      </c>
      <c r="E70" s="63">
        <v>50</v>
      </c>
      <c r="F70" s="63">
        <v>50</v>
      </c>
      <c r="G70" s="63">
        <v>50</v>
      </c>
    </row>
    <row r="71" spans="1:10" ht="35.25" customHeight="1" x14ac:dyDescent="0.2">
      <c r="A71" s="39" t="s">
        <v>127</v>
      </c>
      <c r="B71" s="12">
        <v>951</v>
      </c>
      <c r="C71" s="8"/>
      <c r="D71" s="8" t="s">
        <v>96</v>
      </c>
      <c r="E71" s="59">
        <f t="shared" ref="E71:G72" si="10">E72</f>
        <v>100</v>
      </c>
      <c r="F71" s="59">
        <f t="shared" si="10"/>
        <v>50</v>
      </c>
      <c r="G71" s="59">
        <f t="shared" si="10"/>
        <v>50</v>
      </c>
    </row>
    <row r="72" spans="1:10" ht="14.25" x14ac:dyDescent="0.2">
      <c r="A72" s="50" t="s">
        <v>14</v>
      </c>
      <c r="B72" s="51" t="s">
        <v>58</v>
      </c>
      <c r="C72" s="52"/>
      <c r="D72" s="51" t="s">
        <v>96</v>
      </c>
      <c r="E72" s="73">
        <f t="shared" si="10"/>
        <v>100</v>
      </c>
      <c r="F72" s="73">
        <f t="shared" si="10"/>
        <v>50</v>
      </c>
      <c r="G72" s="73">
        <f t="shared" si="10"/>
        <v>50</v>
      </c>
    </row>
    <row r="73" spans="1:10" ht="49.5" customHeight="1" x14ac:dyDescent="0.2">
      <c r="A73" s="19" t="s">
        <v>277</v>
      </c>
      <c r="B73" s="20">
        <v>951</v>
      </c>
      <c r="C73" s="21"/>
      <c r="D73" s="21" t="s">
        <v>237</v>
      </c>
      <c r="E73" s="63">
        <v>100</v>
      </c>
      <c r="F73" s="63">
        <v>50</v>
      </c>
      <c r="G73" s="63">
        <v>50</v>
      </c>
    </row>
    <row r="74" spans="1:10" ht="15.75" x14ac:dyDescent="0.2">
      <c r="A74" s="39" t="s">
        <v>203</v>
      </c>
      <c r="B74" s="12">
        <v>951</v>
      </c>
      <c r="C74" s="8"/>
      <c r="D74" s="8" t="s">
        <v>192</v>
      </c>
      <c r="E74" s="59">
        <f t="shared" ref="E74:G74" si="11">E75</f>
        <v>15960.376</v>
      </c>
      <c r="F74" s="59">
        <f t="shared" si="11"/>
        <v>545.1</v>
      </c>
      <c r="G74" s="59">
        <f t="shared" si="11"/>
        <v>854.8</v>
      </c>
    </row>
    <row r="75" spans="1:10" ht="14.25" x14ac:dyDescent="0.2">
      <c r="A75" s="50" t="s">
        <v>14</v>
      </c>
      <c r="B75" s="51">
        <v>951</v>
      </c>
      <c r="C75" s="52"/>
      <c r="D75" s="51" t="s">
        <v>192</v>
      </c>
      <c r="E75" s="73">
        <f>E76+E77</f>
        <v>15960.376</v>
      </c>
      <c r="F75" s="73">
        <f t="shared" ref="F75:G75" si="12">F76+F77</f>
        <v>545.1</v>
      </c>
      <c r="G75" s="73">
        <f t="shared" si="12"/>
        <v>854.8</v>
      </c>
    </row>
    <row r="76" spans="1:10" ht="32.25" customHeight="1" x14ac:dyDescent="0.2">
      <c r="A76" s="48" t="s">
        <v>204</v>
      </c>
      <c r="B76" s="65">
        <v>951</v>
      </c>
      <c r="C76" s="66"/>
      <c r="D76" s="65" t="s">
        <v>193</v>
      </c>
      <c r="E76" s="80">
        <v>50</v>
      </c>
      <c r="F76" s="80">
        <v>545.1</v>
      </c>
      <c r="G76" s="80">
        <v>854.8</v>
      </c>
      <c r="I76" s="55"/>
      <c r="J76" s="79"/>
    </row>
    <row r="77" spans="1:10" ht="32.25" customHeight="1" x14ac:dyDescent="0.2">
      <c r="A77" s="48" t="s">
        <v>309</v>
      </c>
      <c r="B77" s="65">
        <v>951</v>
      </c>
      <c r="C77" s="66"/>
      <c r="D77" s="65" t="s">
        <v>281</v>
      </c>
      <c r="E77" s="80">
        <v>15910.376</v>
      </c>
      <c r="F77" s="80"/>
      <c r="G77" s="80"/>
    </row>
    <row r="78" spans="1:10" ht="32.25" customHeight="1" x14ac:dyDescent="0.2">
      <c r="A78" s="39" t="s">
        <v>244</v>
      </c>
      <c r="B78" s="12">
        <v>951</v>
      </c>
      <c r="C78" s="8"/>
      <c r="D78" s="8" t="s">
        <v>245</v>
      </c>
      <c r="E78" s="59">
        <f t="shared" ref="E78:G78" si="13">E79</f>
        <v>55856.828170000001</v>
      </c>
      <c r="F78" s="59">
        <f t="shared" si="13"/>
        <v>100</v>
      </c>
      <c r="G78" s="59">
        <f t="shared" si="13"/>
        <v>100</v>
      </c>
    </row>
    <row r="79" spans="1:10" ht="32.25" customHeight="1" x14ac:dyDescent="0.2">
      <c r="A79" s="50" t="s">
        <v>14</v>
      </c>
      <c r="B79" s="51">
        <v>951</v>
      </c>
      <c r="C79" s="52"/>
      <c r="D79" s="51" t="s">
        <v>245</v>
      </c>
      <c r="E79" s="73">
        <f>E80+E81</f>
        <v>55856.828170000001</v>
      </c>
      <c r="F79" s="73">
        <f t="shared" ref="F79:G79" si="14">F80+F81</f>
        <v>100</v>
      </c>
      <c r="G79" s="73">
        <f t="shared" si="14"/>
        <v>100</v>
      </c>
    </row>
    <row r="80" spans="1:10" ht="32.25" customHeight="1" x14ac:dyDescent="0.2">
      <c r="A80" s="19" t="s">
        <v>246</v>
      </c>
      <c r="B80" s="20">
        <v>951</v>
      </c>
      <c r="C80" s="21"/>
      <c r="D80" s="21" t="s">
        <v>247</v>
      </c>
      <c r="E80" s="63">
        <v>300</v>
      </c>
      <c r="F80" s="63">
        <v>100</v>
      </c>
      <c r="G80" s="63">
        <v>100</v>
      </c>
    </row>
    <row r="81" spans="1:7" ht="50.25" customHeight="1" x14ac:dyDescent="0.2">
      <c r="A81" s="19" t="s">
        <v>308</v>
      </c>
      <c r="B81" s="20">
        <v>951</v>
      </c>
      <c r="C81" s="21"/>
      <c r="D81" s="21" t="s">
        <v>268</v>
      </c>
      <c r="E81" s="63">
        <v>55556.828170000001</v>
      </c>
      <c r="F81" s="63">
        <v>0</v>
      </c>
      <c r="G81" s="63">
        <v>0</v>
      </c>
    </row>
    <row r="82" spans="1:7" ht="66" customHeight="1" x14ac:dyDescent="0.2">
      <c r="A82" s="39" t="s">
        <v>128</v>
      </c>
      <c r="B82" s="12">
        <v>951</v>
      </c>
      <c r="C82" s="9"/>
      <c r="D82" s="9" t="s">
        <v>97</v>
      </c>
      <c r="E82" s="60">
        <f>E83</f>
        <v>48880.729999999996</v>
      </c>
      <c r="F82" s="60">
        <f>F83</f>
        <v>30241.3</v>
      </c>
      <c r="G82" s="60">
        <f>G83</f>
        <v>31430.6</v>
      </c>
    </row>
    <row r="83" spans="1:7" ht="14.25" x14ac:dyDescent="0.2">
      <c r="A83" s="50" t="s">
        <v>14</v>
      </c>
      <c r="B83" s="51">
        <v>951</v>
      </c>
      <c r="C83" s="52"/>
      <c r="D83" s="51" t="s">
        <v>97</v>
      </c>
      <c r="E83" s="73">
        <f>E84+E85+E86+E87</f>
        <v>48880.729999999996</v>
      </c>
      <c r="F83" s="73">
        <f t="shared" ref="F83:G83" si="15">F84+F85+F86+F87</f>
        <v>30241.3</v>
      </c>
      <c r="G83" s="73">
        <f t="shared" si="15"/>
        <v>31430.6</v>
      </c>
    </row>
    <row r="84" spans="1:7" ht="47.25" x14ac:dyDescent="0.2">
      <c r="A84" s="77" t="s">
        <v>296</v>
      </c>
      <c r="B84" s="20">
        <v>951</v>
      </c>
      <c r="C84" s="85"/>
      <c r="D84" s="21" t="s">
        <v>294</v>
      </c>
      <c r="E84" s="86">
        <v>600</v>
      </c>
      <c r="F84" s="86">
        <v>0</v>
      </c>
      <c r="G84" s="86">
        <v>0</v>
      </c>
    </row>
    <row r="85" spans="1:7" ht="47.25" x14ac:dyDescent="0.2">
      <c r="A85" s="77" t="s">
        <v>297</v>
      </c>
      <c r="B85" s="20">
        <v>951</v>
      </c>
      <c r="C85" s="85"/>
      <c r="D85" s="21" t="s">
        <v>295</v>
      </c>
      <c r="E85" s="63">
        <v>0</v>
      </c>
      <c r="F85" s="63">
        <v>30241.3</v>
      </c>
      <c r="G85" s="63">
        <v>31430.6</v>
      </c>
    </row>
    <row r="86" spans="1:7" ht="49.5" customHeight="1" x14ac:dyDescent="0.2">
      <c r="A86" s="19" t="s">
        <v>73</v>
      </c>
      <c r="B86" s="20">
        <v>951</v>
      </c>
      <c r="C86" s="21"/>
      <c r="D86" s="21" t="s">
        <v>157</v>
      </c>
      <c r="E86" s="63">
        <v>27697.599999999999</v>
      </c>
      <c r="F86" s="63">
        <v>0</v>
      </c>
      <c r="G86" s="63">
        <v>0</v>
      </c>
    </row>
    <row r="87" spans="1:7" ht="49.5" customHeight="1" x14ac:dyDescent="0.2">
      <c r="A87" s="19" t="s">
        <v>310</v>
      </c>
      <c r="B87" s="20">
        <v>951</v>
      </c>
      <c r="C87" s="21"/>
      <c r="D87" s="21" t="s">
        <v>285</v>
      </c>
      <c r="E87" s="80">
        <v>20583.13</v>
      </c>
      <c r="F87" s="63">
        <v>0</v>
      </c>
      <c r="G87" s="63">
        <v>0</v>
      </c>
    </row>
    <row r="88" spans="1:7" ht="31.5" x14ac:dyDescent="0.2">
      <c r="A88" s="39" t="s">
        <v>129</v>
      </c>
      <c r="B88" s="12">
        <v>951</v>
      </c>
      <c r="C88" s="8"/>
      <c r="D88" s="8" t="s">
        <v>98</v>
      </c>
      <c r="E88" s="59">
        <f t="shared" ref="E88:G89" si="16">E89</f>
        <v>100</v>
      </c>
      <c r="F88" s="59">
        <f t="shared" si="16"/>
        <v>50</v>
      </c>
      <c r="G88" s="59">
        <f t="shared" si="16"/>
        <v>50</v>
      </c>
    </row>
    <row r="89" spans="1:7" ht="14.25" x14ac:dyDescent="0.2">
      <c r="A89" s="50" t="s">
        <v>14</v>
      </c>
      <c r="B89" s="51">
        <v>951</v>
      </c>
      <c r="C89" s="52"/>
      <c r="D89" s="51" t="s">
        <v>98</v>
      </c>
      <c r="E89" s="73">
        <f t="shared" si="16"/>
        <v>100</v>
      </c>
      <c r="F89" s="73">
        <f t="shared" si="16"/>
        <v>50</v>
      </c>
      <c r="G89" s="73">
        <f t="shared" si="16"/>
        <v>50</v>
      </c>
    </row>
    <row r="90" spans="1:7" ht="33.75" customHeight="1" x14ac:dyDescent="0.2">
      <c r="A90" s="23" t="s">
        <v>34</v>
      </c>
      <c r="B90" s="20">
        <v>951</v>
      </c>
      <c r="C90" s="21"/>
      <c r="D90" s="21">
        <v>1200011610</v>
      </c>
      <c r="E90" s="63">
        <v>100</v>
      </c>
      <c r="F90" s="63">
        <v>50</v>
      </c>
      <c r="G90" s="63">
        <v>50</v>
      </c>
    </row>
    <row r="91" spans="1:7" ht="15.75" x14ac:dyDescent="0.2">
      <c r="A91" s="39" t="s">
        <v>142</v>
      </c>
      <c r="B91" s="12">
        <v>951</v>
      </c>
      <c r="C91" s="8"/>
      <c r="D91" s="8" t="s">
        <v>99</v>
      </c>
      <c r="E91" s="59">
        <f t="shared" ref="E91:G92" si="17">E92</f>
        <v>50</v>
      </c>
      <c r="F91" s="59">
        <f t="shared" si="17"/>
        <v>50</v>
      </c>
      <c r="G91" s="59">
        <f t="shared" si="17"/>
        <v>50</v>
      </c>
    </row>
    <row r="92" spans="1:7" ht="14.25" x14ac:dyDescent="0.2">
      <c r="A92" s="50" t="s">
        <v>14</v>
      </c>
      <c r="B92" s="51">
        <v>951</v>
      </c>
      <c r="C92" s="52"/>
      <c r="D92" s="51" t="s">
        <v>99</v>
      </c>
      <c r="E92" s="73">
        <f t="shared" si="17"/>
        <v>50</v>
      </c>
      <c r="F92" s="73">
        <f t="shared" si="17"/>
        <v>50</v>
      </c>
      <c r="G92" s="73">
        <f t="shared" si="17"/>
        <v>50</v>
      </c>
    </row>
    <row r="93" spans="1:7" ht="31.5" x14ac:dyDescent="0.2">
      <c r="A93" s="23" t="s">
        <v>35</v>
      </c>
      <c r="B93" s="20">
        <v>951</v>
      </c>
      <c r="C93" s="21"/>
      <c r="D93" s="21">
        <v>1300011610</v>
      </c>
      <c r="E93" s="63">
        <v>50</v>
      </c>
      <c r="F93" s="63">
        <v>50</v>
      </c>
      <c r="G93" s="63">
        <v>50</v>
      </c>
    </row>
    <row r="94" spans="1:7" ht="15.75" x14ac:dyDescent="0.2">
      <c r="A94" s="25" t="s">
        <v>206</v>
      </c>
      <c r="B94" s="13">
        <v>951</v>
      </c>
      <c r="C94" s="8"/>
      <c r="D94" s="8" t="s">
        <v>205</v>
      </c>
      <c r="E94" s="59">
        <f>E95+E97</f>
        <v>700</v>
      </c>
      <c r="F94" s="59">
        <f>F95+F97</f>
        <v>300</v>
      </c>
      <c r="G94" s="59">
        <f>G95+G97</f>
        <v>300</v>
      </c>
    </row>
    <row r="95" spans="1:7" ht="14.25" x14ac:dyDescent="0.2">
      <c r="A95" s="50" t="s">
        <v>14</v>
      </c>
      <c r="B95" s="51">
        <v>951</v>
      </c>
      <c r="C95" s="52"/>
      <c r="D95" s="51" t="s">
        <v>205</v>
      </c>
      <c r="E95" s="73">
        <f>E96</f>
        <v>670</v>
      </c>
      <c r="F95" s="73">
        <f>F96</f>
        <v>300</v>
      </c>
      <c r="G95" s="73">
        <f>G96</f>
        <v>300</v>
      </c>
    </row>
    <row r="96" spans="1:7" ht="31.5" x14ac:dyDescent="0.2">
      <c r="A96" s="23" t="s">
        <v>207</v>
      </c>
      <c r="B96" s="20">
        <v>951</v>
      </c>
      <c r="C96" s="21"/>
      <c r="D96" s="21" t="s">
        <v>213</v>
      </c>
      <c r="E96" s="63">
        <v>670</v>
      </c>
      <c r="F96" s="63">
        <v>300</v>
      </c>
      <c r="G96" s="63">
        <v>300</v>
      </c>
    </row>
    <row r="97" spans="1:7" ht="25.5" x14ac:dyDescent="0.2">
      <c r="A97" s="50" t="s">
        <v>16</v>
      </c>
      <c r="B97" s="51" t="s">
        <v>15</v>
      </c>
      <c r="C97" s="52"/>
      <c r="D97" s="51" t="s">
        <v>205</v>
      </c>
      <c r="E97" s="73">
        <f>E98</f>
        <v>30</v>
      </c>
      <c r="F97" s="73">
        <f>F98</f>
        <v>0</v>
      </c>
      <c r="G97" s="73">
        <f>G98</f>
        <v>0</v>
      </c>
    </row>
    <row r="98" spans="1:7" ht="31.5" x14ac:dyDescent="0.2">
      <c r="A98" s="23" t="s">
        <v>219</v>
      </c>
      <c r="B98" s="20">
        <v>953</v>
      </c>
      <c r="C98" s="21"/>
      <c r="D98" s="21" t="s">
        <v>218</v>
      </c>
      <c r="E98" s="63">
        <v>30</v>
      </c>
      <c r="F98" s="63">
        <v>0</v>
      </c>
      <c r="G98" s="63">
        <v>0</v>
      </c>
    </row>
    <row r="99" spans="1:7" ht="36.75" customHeight="1" x14ac:dyDescent="0.2">
      <c r="A99" s="25" t="s">
        <v>130</v>
      </c>
      <c r="B99" s="13">
        <v>951</v>
      </c>
      <c r="C99" s="8"/>
      <c r="D99" s="8" t="s">
        <v>100</v>
      </c>
      <c r="E99" s="59">
        <f>E100+E105</f>
        <v>10593.29196</v>
      </c>
      <c r="F99" s="59">
        <f>F100+F105</f>
        <v>3000</v>
      </c>
      <c r="G99" s="59">
        <f>G100+G105</f>
        <v>3000</v>
      </c>
    </row>
    <row r="100" spans="1:7" ht="22.5" customHeight="1" x14ac:dyDescent="0.2">
      <c r="A100" s="50" t="s">
        <v>14</v>
      </c>
      <c r="B100" s="51">
        <v>951</v>
      </c>
      <c r="C100" s="52"/>
      <c r="D100" s="51" t="s">
        <v>100</v>
      </c>
      <c r="E100" s="73">
        <f>E101+E104+E102+E103</f>
        <v>9693.2919600000005</v>
      </c>
      <c r="F100" s="73">
        <f t="shared" ref="F100:G100" si="18">F101+F104+F102+F103</f>
        <v>3000</v>
      </c>
      <c r="G100" s="73">
        <f t="shared" si="18"/>
        <v>3000</v>
      </c>
    </row>
    <row r="101" spans="1:7" ht="34.5" customHeight="1" x14ac:dyDescent="0.2">
      <c r="A101" s="23" t="s">
        <v>38</v>
      </c>
      <c r="B101" s="20">
        <v>951</v>
      </c>
      <c r="C101" s="21"/>
      <c r="D101" s="21" t="s">
        <v>158</v>
      </c>
      <c r="E101" s="63">
        <v>597.92439000000002</v>
      </c>
      <c r="F101" s="63">
        <v>400</v>
      </c>
      <c r="G101" s="63">
        <v>400</v>
      </c>
    </row>
    <row r="102" spans="1:7" ht="34.5" customHeight="1" x14ac:dyDescent="0.2">
      <c r="A102" s="23" t="s">
        <v>259</v>
      </c>
      <c r="B102" s="20">
        <v>951</v>
      </c>
      <c r="C102" s="21"/>
      <c r="D102" s="21" t="s">
        <v>239</v>
      </c>
      <c r="E102" s="63">
        <v>4655.2700000000004</v>
      </c>
      <c r="F102" s="63">
        <v>2600</v>
      </c>
      <c r="G102" s="63">
        <v>2600</v>
      </c>
    </row>
    <row r="103" spans="1:7" ht="34.5" customHeight="1" x14ac:dyDescent="0.2">
      <c r="A103" s="23" t="s">
        <v>311</v>
      </c>
      <c r="B103" s="20">
        <v>951</v>
      </c>
      <c r="C103" s="21"/>
      <c r="D103" s="21" t="s">
        <v>284</v>
      </c>
      <c r="E103" s="63">
        <v>69.186869999999999</v>
      </c>
      <c r="F103" s="63">
        <v>0</v>
      </c>
      <c r="G103" s="63">
        <v>0</v>
      </c>
    </row>
    <row r="104" spans="1:7" ht="33.75" customHeight="1" x14ac:dyDescent="0.2">
      <c r="A104" s="23" t="s">
        <v>312</v>
      </c>
      <c r="B104" s="20">
        <v>951</v>
      </c>
      <c r="C104" s="21"/>
      <c r="D104" s="21" t="s">
        <v>287</v>
      </c>
      <c r="E104" s="63">
        <v>4370.9107000000004</v>
      </c>
      <c r="F104" s="63">
        <v>0</v>
      </c>
      <c r="G104" s="63">
        <v>0</v>
      </c>
    </row>
    <row r="105" spans="1:7" ht="33.75" customHeight="1" x14ac:dyDescent="0.2">
      <c r="A105" s="50" t="s">
        <v>16</v>
      </c>
      <c r="B105" s="51" t="s">
        <v>15</v>
      </c>
      <c r="C105" s="52"/>
      <c r="D105" s="51" t="s">
        <v>100</v>
      </c>
      <c r="E105" s="73">
        <f>E106</f>
        <v>900</v>
      </c>
      <c r="F105" s="73">
        <f>F106</f>
        <v>0</v>
      </c>
      <c r="G105" s="73">
        <f>G106</f>
        <v>0</v>
      </c>
    </row>
    <row r="106" spans="1:7" ht="33.75" customHeight="1" x14ac:dyDescent="0.2">
      <c r="A106" s="23" t="s">
        <v>240</v>
      </c>
      <c r="B106" s="20" t="s">
        <v>15</v>
      </c>
      <c r="C106" s="21"/>
      <c r="D106" s="21" t="s">
        <v>260</v>
      </c>
      <c r="E106" s="63">
        <v>900</v>
      </c>
      <c r="F106" s="63">
        <v>0</v>
      </c>
      <c r="G106" s="63">
        <v>0</v>
      </c>
    </row>
    <row r="107" spans="1:7" ht="21" customHeight="1" x14ac:dyDescent="0.2">
      <c r="A107" s="25" t="s">
        <v>196</v>
      </c>
      <c r="B107" s="12">
        <v>951</v>
      </c>
      <c r="C107" s="9"/>
      <c r="D107" s="9" t="s">
        <v>101</v>
      </c>
      <c r="E107" s="60">
        <f>E108</f>
        <v>48984.884420000009</v>
      </c>
      <c r="F107" s="60">
        <f>F108</f>
        <v>44773.205000000002</v>
      </c>
      <c r="G107" s="60">
        <f>G108</f>
        <v>45273.205000000002</v>
      </c>
    </row>
    <row r="108" spans="1:7" ht="21.75" customHeight="1" x14ac:dyDescent="0.2">
      <c r="A108" s="50" t="s">
        <v>14</v>
      </c>
      <c r="B108" s="51">
        <v>951</v>
      </c>
      <c r="C108" s="52"/>
      <c r="D108" s="51" t="s">
        <v>101</v>
      </c>
      <c r="E108" s="73">
        <f>E109+E111+E118</f>
        <v>48984.884420000009</v>
      </c>
      <c r="F108" s="73">
        <f>F109+F111+F118</f>
        <v>44773.205000000002</v>
      </c>
      <c r="G108" s="73">
        <f>G109+G111+G118</f>
        <v>45273.205000000002</v>
      </c>
    </row>
    <row r="109" spans="1:7" ht="15.75" x14ac:dyDescent="0.2">
      <c r="A109" s="5" t="s">
        <v>19</v>
      </c>
      <c r="B109" s="14">
        <v>951</v>
      </c>
      <c r="C109" s="6"/>
      <c r="D109" s="6" t="s">
        <v>102</v>
      </c>
      <c r="E109" s="56">
        <f>E110</f>
        <v>100</v>
      </c>
      <c r="F109" s="56">
        <f t="shared" ref="F109:G109" si="19">F110</f>
        <v>50</v>
      </c>
      <c r="G109" s="56">
        <f t="shared" si="19"/>
        <v>50</v>
      </c>
    </row>
    <row r="110" spans="1:7" ht="31.5" x14ac:dyDescent="0.2">
      <c r="A110" s="23" t="s">
        <v>30</v>
      </c>
      <c r="B110" s="20">
        <v>951</v>
      </c>
      <c r="C110" s="21"/>
      <c r="D110" s="21">
        <v>1610011610</v>
      </c>
      <c r="E110" s="63">
        <v>100</v>
      </c>
      <c r="F110" s="63">
        <v>50</v>
      </c>
      <c r="G110" s="63">
        <v>50</v>
      </c>
    </row>
    <row r="111" spans="1:7" ht="31.5" x14ac:dyDescent="0.2">
      <c r="A111" s="18" t="s">
        <v>31</v>
      </c>
      <c r="B111" s="14">
        <v>951</v>
      </c>
      <c r="C111" s="6"/>
      <c r="D111" s="6" t="s">
        <v>103</v>
      </c>
      <c r="E111" s="56">
        <f>SUM(E112:E117)</f>
        <v>48834.884420000009</v>
      </c>
      <c r="F111" s="56">
        <f>SUM(F112:F117)</f>
        <v>44673.205000000002</v>
      </c>
      <c r="G111" s="56">
        <f>SUM(G112:G117)</f>
        <v>45173.205000000002</v>
      </c>
    </row>
    <row r="112" spans="1:7" ht="31.5" x14ac:dyDescent="0.2">
      <c r="A112" s="19" t="s">
        <v>32</v>
      </c>
      <c r="B112" s="20">
        <v>951</v>
      </c>
      <c r="C112" s="21"/>
      <c r="D112" s="21" t="s">
        <v>104</v>
      </c>
      <c r="E112" s="63">
        <v>28420</v>
      </c>
      <c r="F112" s="63">
        <v>26500</v>
      </c>
      <c r="G112" s="63">
        <v>27000</v>
      </c>
    </row>
    <row r="113" spans="1:7" ht="19.5" customHeight="1" x14ac:dyDescent="0.2">
      <c r="A113" s="23" t="s">
        <v>74</v>
      </c>
      <c r="B113" s="20">
        <v>951</v>
      </c>
      <c r="C113" s="21"/>
      <c r="D113" s="21" t="s">
        <v>105</v>
      </c>
      <c r="E113" s="63">
        <v>530.61273000000006</v>
      </c>
      <c r="F113" s="63">
        <v>0</v>
      </c>
      <c r="G113" s="63">
        <v>0</v>
      </c>
    </row>
    <row r="114" spans="1:7" ht="31.5" x14ac:dyDescent="0.2">
      <c r="A114" s="19" t="s">
        <v>33</v>
      </c>
      <c r="B114" s="20">
        <v>951</v>
      </c>
      <c r="C114" s="21"/>
      <c r="D114" s="21" t="s">
        <v>106</v>
      </c>
      <c r="E114" s="63">
        <v>18000</v>
      </c>
      <c r="F114" s="63">
        <v>18000</v>
      </c>
      <c r="G114" s="63">
        <v>18000</v>
      </c>
    </row>
    <row r="115" spans="1:7" ht="31.5" x14ac:dyDescent="0.2">
      <c r="A115" s="47" t="s">
        <v>140</v>
      </c>
      <c r="B115" s="20">
        <v>951</v>
      </c>
      <c r="C115" s="21"/>
      <c r="D115" s="21" t="s">
        <v>147</v>
      </c>
      <c r="E115" s="63">
        <v>173.20500000000001</v>
      </c>
      <c r="F115" s="63">
        <v>173.20500000000001</v>
      </c>
      <c r="G115" s="63">
        <v>173.20500000000001</v>
      </c>
    </row>
    <row r="116" spans="1:7" ht="63" x14ac:dyDescent="0.2">
      <c r="A116" s="47" t="s">
        <v>241</v>
      </c>
      <c r="B116" s="20">
        <v>951</v>
      </c>
      <c r="C116" s="21"/>
      <c r="D116" s="21" t="s">
        <v>242</v>
      </c>
      <c r="E116" s="63">
        <v>1658.4683299999999</v>
      </c>
      <c r="F116" s="63">
        <v>0</v>
      </c>
      <c r="G116" s="63">
        <v>0</v>
      </c>
    </row>
    <row r="117" spans="1:7" ht="47.25" x14ac:dyDescent="0.2">
      <c r="A117" s="47" t="s">
        <v>282</v>
      </c>
      <c r="B117" s="20">
        <v>951</v>
      </c>
      <c r="C117" s="21"/>
      <c r="D117" s="21" t="s">
        <v>283</v>
      </c>
      <c r="E117" s="63">
        <v>52.59836</v>
      </c>
      <c r="F117" s="63">
        <v>0</v>
      </c>
      <c r="G117" s="63">
        <v>0</v>
      </c>
    </row>
    <row r="118" spans="1:7" ht="31.5" x14ac:dyDescent="0.2">
      <c r="A118" s="18" t="s">
        <v>148</v>
      </c>
      <c r="B118" s="14">
        <v>951</v>
      </c>
      <c r="C118" s="6"/>
      <c r="D118" s="6" t="s">
        <v>150</v>
      </c>
      <c r="E118" s="56">
        <f>E119</f>
        <v>50</v>
      </c>
      <c r="F118" s="56">
        <f>F119</f>
        <v>50</v>
      </c>
      <c r="G118" s="56">
        <f>G119</f>
        <v>50</v>
      </c>
    </row>
    <row r="119" spans="1:7" ht="31.5" x14ac:dyDescent="0.2">
      <c r="A119" s="23" t="s">
        <v>149</v>
      </c>
      <c r="B119" s="20">
        <v>951</v>
      </c>
      <c r="C119" s="21"/>
      <c r="D119" s="21" t="s">
        <v>159</v>
      </c>
      <c r="E119" s="63">
        <v>50</v>
      </c>
      <c r="F119" s="63">
        <v>50</v>
      </c>
      <c r="G119" s="63">
        <v>50</v>
      </c>
    </row>
    <row r="120" spans="1:7" ht="47.25" x14ac:dyDescent="0.2">
      <c r="A120" s="39" t="s">
        <v>249</v>
      </c>
      <c r="B120" s="12">
        <v>951</v>
      </c>
      <c r="C120" s="8"/>
      <c r="D120" s="8" t="s">
        <v>248</v>
      </c>
      <c r="E120" s="59">
        <f>E121</f>
        <v>1050</v>
      </c>
      <c r="F120" s="59">
        <f>F121</f>
        <v>150</v>
      </c>
      <c r="G120" s="59">
        <f>G121</f>
        <v>150</v>
      </c>
    </row>
    <row r="121" spans="1:7" ht="14.25" x14ac:dyDescent="0.2">
      <c r="A121" s="50" t="s">
        <v>14</v>
      </c>
      <c r="B121" s="51">
        <v>951</v>
      </c>
      <c r="C121" s="52"/>
      <c r="D121" s="51" t="s">
        <v>248</v>
      </c>
      <c r="E121" s="73">
        <f>E122+E124</f>
        <v>1050</v>
      </c>
      <c r="F121" s="73">
        <f>F122+F124</f>
        <v>150</v>
      </c>
      <c r="G121" s="73">
        <f>G122+G124</f>
        <v>150</v>
      </c>
    </row>
    <row r="122" spans="1:7" ht="31.5" x14ac:dyDescent="0.2">
      <c r="A122" s="18" t="s">
        <v>250</v>
      </c>
      <c r="B122" s="14">
        <v>951</v>
      </c>
      <c r="C122" s="6"/>
      <c r="D122" s="6" t="s">
        <v>252</v>
      </c>
      <c r="E122" s="56">
        <f>E123</f>
        <v>150</v>
      </c>
      <c r="F122" s="56">
        <f>F123</f>
        <v>50</v>
      </c>
      <c r="G122" s="56">
        <f>G123</f>
        <v>50</v>
      </c>
    </row>
    <row r="123" spans="1:7" ht="47.25" x14ac:dyDescent="0.2">
      <c r="A123" s="23" t="s">
        <v>251</v>
      </c>
      <c r="B123" s="20">
        <v>951</v>
      </c>
      <c r="C123" s="21"/>
      <c r="D123" s="21" t="s">
        <v>254</v>
      </c>
      <c r="E123" s="63">
        <v>150</v>
      </c>
      <c r="F123" s="63">
        <v>50</v>
      </c>
      <c r="G123" s="63">
        <v>50</v>
      </c>
    </row>
    <row r="124" spans="1:7" ht="15.75" x14ac:dyDescent="0.2">
      <c r="A124" s="18" t="s">
        <v>256</v>
      </c>
      <c r="B124" s="14">
        <v>951</v>
      </c>
      <c r="C124" s="6"/>
      <c r="D124" s="6" t="s">
        <v>253</v>
      </c>
      <c r="E124" s="56">
        <f>E125</f>
        <v>900</v>
      </c>
      <c r="F124" s="56">
        <f>F125</f>
        <v>100</v>
      </c>
      <c r="G124" s="56">
        <f>G125</f>
        <v>100</v>
      </c>
    </row>
    <row r="125" spans="1:7" ht="31.5" x14ac:dyDescent="0.2">
      <c r="A125" s="23" t="s">
        <v>257</v>
      </c>
      <c r="B125" s="20">
        <v>951</v>
      </c>
      <c r="C125" s="21"/>
      <c r="D125" s="21" t="s">
        <v>255</v>
      </c>
      <c r="E125" s="63">
        <v>900</v>
      </c>
      <c r="F125" s="63">
        <v>100</v>
      </c>
      <c r="G125" s="63">
        <v>100</v>
      </c>
    </row>
    <row r="126" spans="1:7" ht="31.5" x14ac:dyDescent="0.2">
      <c r="A126" s="39" t="s">
        <v>131</v>
      </c>
      <c r="B126" s="12">
        <v>951</v>
      </c>
      <c r="C126" s="8"/>
      <c r="D126" s="8" t="s">
        <v>107</v>
      </c>
      <c r="E126" s="59">
        <f t="shared" ref="E126:G127" si="20">E127</f>
        <v>20</v>
      </c>
      <c r="F126" s="59">
        <f t="shared" si="20"/>
        <v>20</v>
      </c>
      <c r="G126" s="59">
        <f t="shared" si="20"/>
        <v>20</v>
      </c>
    </row>
    <row r="127" spans="1:7" ht="14.25" x14ac:dyDescent="0.2">
      <c r="A127" s="50" t="s">
        <v>14</v>
      </c>
      <c r="B127" s="51">
        <v>951</v>
      </c>
      <c r="C127" s="52"/>
      <c r="D127" s="51" t="s">
        <v>107</v>
      </c>
      <c r="E127" s="73">
        <f t="shared" si="20"/>
        <v>20</v>
      </c>
      <c r="F127" s="73">
        <f t="shared" si="20"/>
        <v>20</v>
      </c>
      <c r="G127" s="73">
        <f t="shared" si="20"/>
        <v>20</v>
      </c>
    </row>
    <row r="128" spans="1:7" ht="35.25" customHeight="1" x14ac:dyDescent="0.2">
      <c r="A128" s="19" t="s">
        <v>28</v>
      </c>
      <c r="B128" s="20">
        <v>951</v>
      </c>
      <c r="C128" s="21"/>
      <c r="D128" s="21">
        <v>1800011610</v>
      </c>
      <c r="E128" s="63">
        <v>20</v>
      </c>
      <c r="F128" s="63">
        <v>20</v>
      </c>
      <c r="G128" s="63">
        <v>20</v>
      </c>
    </row>
    <row r="129" spans="1:7" ht="34.5" customHeight="1" x14ac:dyDescent="0.2">
      <c r="A129" s="39" t="s">
        <v>132</v>
      </c>
      <c r="B129" s="12">
        <v>951</v>
      </c>
      <c r="C129" s="8"/>
      <c r="D129" s="8" t="s">
        <v>119</v>
      </c>
      <c r="E129" s="59">
        <f>E130</f>
        <v>33579.439330000001</v>
      </c>
      <c r="F129" s="59">
        <f>F130</f>
        <v>200</v>
      </c>
      <c r="G129" s="59">
        <f>G130</f>
        <v>3000</v>
      </c>
    </row>
    <row r="130" spans="1:7" ht="34.5" customHeight="1" x14ac:dyDescent="0.2">
      <c r="A130" s="50" t="s">
        <v>14</v>
      </c>
      <c r="B130" s="37">
        <v>951</v>
      </c>
      <c r="C130" s="38"/>
      <c r="D130" s="38" t="s">
        <v>119</v>
      </c>
      <c r="E130" s="61">
        <f>E131+E133+E134+E132</f>
        <v>33579.439330000001</v>
      </c>
      <c r="F130" s="61">
        <f t="shared" ref="F130:G130" si="21">F131+F133+F134+F132</f>
        <v>200</v>
      </c>
      <c r="G130" s="61">
        <f t="shared" si="21"/>
        <v>3000</v>
      </c>
    </row>
    <row r="131" spans="1:7" ht="49.5" customHeight="1" x14ac:dyDescent="0.2">
      <c r="A131" s="19" t="s">
        <v>68</v>
      </c>
      <c r="B131" s="20">
        <v>951</v>
      </c>
      <c r="C131" s="21"/>
      <c r="D131" s="21">
        <v>1900011610</v>
      </c>
      <c r="E131" s="63">
        <f>12118.899+3342.43009</f>
        <v>15461.329089999999</v>
      </c>
      <c r="F131" s="63">
        <v>200</v>
      </c>
      <c r="G131" s="63">
        <v>3000</v>
      </c>
    </row>
    <row r="132" spans="1:7" ht="30.75" customHeight="1" x14ac:dyDescent="0.2">
      <c r="A132" s="19" t="s">
        <v>299</v>
      </c>
      <c r="B132" s="20">
        <v>951</v>
      </c>
      <c r="C132" s="21"/>
      <c r="D132" s="21" t="s">
        <v>298</v>
      </c>
      <c r="E132" s="63">
        <v>1600</v>
      </c>
      <c r="F132" s="63">
        <v>0</v>
      </c>
      <c r="G132" s="63">
        <v>0</v>
      </c>
    </row>
    <row r="133" spans="1:7" ht="36.75" customHeight="1" x14ac:dyDescent="0.2">
      <c r="A133" s="19" t="s">
        <v>141</v>
      </c>
      <c r="B133" s="20">
        <v>951</v>
      </c>
      <c r="C133" s="21"/>
      <c r="D133" s="21" t="s">
        <v>144</v>
      </c>
      <c r="E133" s="63">
        <v>6640.11024</v>
      </c>
      <c r="F133" s="63">
        <v>0</v>
      </c>
      <c r="G133" s="63">
        <v>0</v>
      </c>
    </row>
    <row r="134" spans="1:7" ht="29.25" customHeight="1" x14ac:dyDescent="0.2">
      <c r="A134" s="19" t="s">
        <v>313</v>
      </c>
      <c r="B134" s="20">
        <v>951</v>
      </c>
      <c r="C134" s="21"/>
      <c r="D134" s="21" t="s">
        <v>269</v>
      </c>
      <c r="E134" s="63">
        <v>9878</v>
      </c>
      <c r="F134" s="63">
        <v>0</v>
      </c>
      <c r="G134" s="63">
        <v>0</v>
      </c>
    </row>
    <row r="135" spans="1:7" ht="36.75" customHeight="1" x14ac:dyDescent="0.2">
      <c r="A135" s="39" t="s">
        <v>209</v>
      </c>
      <c r="B135" s="12">
        <v>951</v>
      </c>
      <c r="C135" s="8"/>
      <c r="D135" s="8" t="s">
        <v>208</v>
      </c>
      <c r="E135" s="59">
        <f t="shared" ref="E135:G136" si="22">E136</f>
        <v>60</v>
      </c>
      <c r="F135" s="59">
        <f t="shared" si="22"/>
        <v>50</v>
      </c>
      <c r="G135" s="59">
        <f t="shared" si="22"/>
        <v>50</v>
      </c>
    </row>
    <row r="136" spans="1:7" ht="21" customHeight="1" x14ac:dyDescent="0.2">
      <c r="A136" s="50" t="s">
        <v>14</v>
      </c>
      <c r="B136" s="37">
        <v>951</v>
      </c>
      <c r="C136" s="38"/>
      <c r="D136" s="38" t="s">
        <v>208</v>
      </c>
      <c r="E136" s="61">
        <f>E137</f>
        <v>60</v>
      </c>
      <c r="F136" s="61">
        <f t="shared" si="22"/>
        <v>50</v>
      </c>
      <c r="G136" s="61">
        <f t="shared" si="22"/>
        <v>50</v>
      </c>
    </row>
    <row r="137" spans="1:7" s="75" customFormat="1" ht="31.5" customHeight="1" x14ac:dyDescent="0.25">
      <c r="A137" s="77" t="s">
        <v>261</v>
      </c>
      <c r="B137" s="48">
        <v>951</v>
      </c>
      <c r="C137" s="76"/>
      <c r="D137" s="76" t="s">
        <v>212</v>
      </c>
      <c r="E137" s="72">
        <v>60</v>
      </c>
      <c r="F137" s="72">
        <v>50</v>
      </c>
      <c r="G137" s="72">
        <v>50</v>
      </c>
    </row>
    <row r="138" spans="1:7" ht="36.75" customHeight="1" x14ac:dyDescent="0.2">
      <c r="A138" s="39" t="s">
        <v>211</v>
      </c>
      <c r="B138" s="12" t="s">
        <v>2</v>
      </c>
      <c r="C138" s="8"/>
      <c r="D138" s="8" t="s">
        <v>210</v>
      </c>
      <c r="E138" s="59">
        <f>E139</f>
        <v>0</v>
      </c>
      <c r="F138" s="59">
        <f>F139</f>
        <v>0</v>
      </c>
      <c r="G138" s="59">
        <f>G139</f>
        <v>0</v>
      </c>
    </row>
    <row r="139" spans="1:7" ht="22.5" customHeight="1" x14ac:dyDescent="0.2">
      <c r="A139" s="50" t="s">
        <v>16</v>
      </c>
      <c r="B139" s="37">
        <v>953</v>
      </c>
      <c r="C139" s="38"/>
      <c r="D139" s="38" t="s">
        <v>210</v>
      </c>
      <c r="E139" s="61">
        <f>E140</f>
        <v>0</v>
      </c>
      <c r="F139" s="61">
        <f t="shared" ref="F139:G139" si="23">F140</f>
        <v>0</v>
      </c>
      <c r="G139" s="61">
        <f t="shared" si="23"/>
        <v>0</v>
      </c>
    </row>
    <row r="140" spans="1:7" ht="30" customHeight="1" x14ac:dyDescent="0.2">
      <c r="A140" s="78" t="s">
        <v>263</v>
      </c>
      <c r="B140" s="48">
        <v>953</v>
      </c>
      <c r="C140" s="49"/>
      <c r="D140" s="49" t="s">
        <v>264</v>
      </c>
      <c r="E140" s="72">
        <v>0</v>
      </c>
      <c r="F140" s="72">
        <v>0</v>
      </c>
      <c r="G140" s="72">
        <v>0</v>
      </c>
    </row>
    <row r="141" spans="1:7" ht="54.75" customHeight="1" x14ac:dyDescent="0.2">
      <c r="A141" s="39" t="s">
        <v>271</v>
      </c>
      <c r="B141" s="12" t="s">
        <v>2</v>
      </c>
      <c r="C141" s="8"/>
      <c r="D141" s="8" t="s">
        <v>270</v>
      </c>
      <c r="E141" s="59">
        <f>E142</f>
        <v>10</v>
      </c>
      <c r="F141" s="59">
        <f>F142</f>
        <v>10</v>
      </c>
      <c r="G141" s="59">
        <f>G142</f>
        <v>10</v>
      </c>
    </row>
    <row r="142" spans="1:7" ht="30" customHeight="1" x14ac:dyDescent="0.2">
      <c r="A142" s="50" t="s">
        <v>14</v>
      </c>
      <c r="B142" s="37">
        <v>951</v>
      </c>
      <c r="C142" s="38"/>
      <c r="D142" s="38" t="s">
        <v>270</v>
      </c>
      <c r="E142" s="61">
        <f>E143</f>
        <v>10</v>
      </c>
      <c r="F142" s="61">
        <f t="shared" ref="F142" si="24">F143</f>
        <v>10</v>
      </c>
      <c r="G142" s="61">
        <f t="shared" ref="G142" si="25">G143</f>
        <v>10</v>
      </c>
    </row>
    <row r="143" spans="1:7" ht="51" customHeight="1" x14ac:dyDescent="0.2">
      <c r="A143" s="19" t="s">
        <v>272</v>
      </c>
      <c r="B143" s="48">
        <v>953</v>
      </c>
      <c r="C143" s="49"/>
      <c r="D143" s="49">
        <v>2200011610</v>
      </c>
      <c r="E143" s="72">
        <v>10</v>
      </c>
      <c r="F143" s="72">
        <v>10</v>
      </c>
      <c r="G143" s="72">
        <v>10</v>
      </c>
    </row>
    <row r="144" spans="1:7" ht="51" customHeight="1" x14ac:dyDescent="0.2">
      <c r="A144" s="39" t="s">
        <v>133</v>
      </c>
      <c r="B144" s="12" t="s">
        <v>2</v>
      </c>
      <c r="C144" s="8"/>
      <c r="D144" s="8" t="s">
        <v>113</v>
      </c>
      <c r="E144" s="59">
        <f t="shared" ref="E144:G145" si="26">E145</f>
        <v>50</v>
      </c>
      <c r="F144" s="59">
        <f t="shared" si="26"/>
        <v>0</v>
      </c>
      <c r="G144" s="59">
        <f t="shared" si="26"/>
        <v>0</v>
      </c>
    </row>
    <row r="145" spans="1:7" ht="36.75" customHeight="1" x14ac:dyDescent="0.2">
      <c r="A145" s="50" t="s">
        <v>16</v>
      </c>
      <c r="B145" s="37">
        <v>953</v>
      </c>
      <c r="C145" s="38"/>
      <c r="D145" s="38" t="s">
        <v>113</v>
      </c>
      <c r="E145" s="61">
        <f t="shared" si="26"/>
        <v>50</v>
      </c>
      <c r="F145" s="61">
        <f t="shared" si="26"/>
        <v>0</v>
      </c>
      <c r="G145" s="61">
        <f t="shared" si="26"/>
        <v>0</v>
      </c>
    </row>
    <row r="146" spans="1:7" ht="19.5" customHeight="1" x14ac:dyDescent="0.2">
      <c r="A146" s="23" t="s">
        <v>74</v>
      </c>
      <c r="B146" s="48">
        <v>953</v>
      </c>
      <c r="C146" s="49"/>
      <c r="D146" s="49" t="s">
        <v>160</v>
      </c>
      <c r="E146" s="72">
        <v>50</v>
      </c>
      <c r="F146" s="72">
        <v>0</v>
      </c>
      <c r="G146" s="72">
        <v>0</v>
      </c>
    </row>
    <row r="147" spans="1:7" ht="29.25" customHeight="1" x14ac:dyDescent="0.2">
      <c r="A147" s="39" t="s">
        <v>134</v>
      </c>
      <c r="B147" s="12">
        <v>951</v>
      </c>
      <c r="C147" s="8"/>
      <c r="D147" s="8" t="s">
        <v>114</v>
      </c>
      <c r="E147" s="59">
        <f t="shared" ref="E147:G147" si="27">E148</f>
        <v>15373.6</v>
      </c>
      <c r="F147" s="59">
        <f t="shared" si="27"/>
        <v>100</v>
      </c>
      <c r="G147" s="59">
        <f t="shared" si="27"/>
        <v>100</v>
      </c>
    </row>
    <row r="148" spans="1:7" ht="17.25" customHeight="1" x14ac:dyDescent="0.2">
      <c r="A148" s="50" t="s">
        <v>14</v>
      </c>
      <c r="B148" s="37">
        <v>951</v>
      </c>
      <c r="C148" s="38"/>
      <c r="D148" s="38" t="s">
        <v>114</v>
      </c>
      <c r="E148" s="61">
        <f>E149+E150</f>
        <v>15373.6</v>
      </c>
      <c r="F148" s="61">
        <f t="shared" ref="F148:G148" si="28">F149+F150</f>
        <v>100</v>
      </c>
      <c r="G148" s="61">
        <f t="shared" si="28"/>
        <v>100</v>
      </c>
    </row>
    <row r="149" spans="1:7" ht="33" customHeight="1" x14ac:dyDescent="0.2">
      <c r="A149" s="19" t="s">
        <v>115</v>
      </c>
      <c r="B149" s="48">
        <v>951</v>
      </c>
      <c r="C149" s="49"/>
      <c r="D149" s="49">
        <v>2400011610</v>
      </c>
      <c r="E149" s="72">
        <v>6340</v>
      </c>
      <c r="F149" s="72">
        <v>100</v>
      </c>
      <c r="G149" s="72">
        <v>100</v>
      </c>
    </row>
    <row r="150" spans="1:7" ht="54" customHeight="1" x14ac:dyDescent="0.2">
      <c r="A150" s="19" t="s">
        <v>266</v>
      </c>
      <c r="B150" s="48">
        <v>951</v>
      </c>
      <c r="C150" s="49"/>
      <c r="D150" s="49" t="s">
        <v>265</v>
      </c>
      <c r="E150" s="72">
        <v>9033.6</v>
      </c>
      <c r="F150" s="72">
        <v>0</v>
      </c>
      <c r="G150" s="72">
        <v>0</v>
      </c>
    </row>
    <row r="151" spans="1:7" ht="17.25" customHeight="1" x14ac:dyDescent="0.2">
      <c r="A151" s="39" t="s">
        <v>135</v>
      </c>
      <c r="B151" s="12">
        <v>951</v>
      </c>
      <c r="C151" s="8"/>
      <c r="D151" s="8" t="s">
        <v>116</v>
      </c>
      <c r="E151" s="59">
        <f t="shared" ref="E151:G152" si="29">E152</f>
        <v>50</v>
      </c>
      <c r="F151" s="59">
        <f t="shared" si="29"/>
        <v>50</v>
      </c>
      <c r="G151" s="59">
        <f t="shared" si="29"/>
        <v>50</v>
      </c>
    </row>
    <row r="152" spans="1:7" ht="17.25" customHeight="1" x14ac:dyDescent="0.2">
      <c r="A152" s="50" t="s">
        <v>14</v>
      </c>
      <c r="B152" s="37">
        <v>951</v>
      </c>
      <c r="C152" s="38"/>
      <c r="D152" s="38" t="s">
        <v>116</v>
      </c>
      <c r="E152" s="61">
        <f t="shared" si="29"/>
        <v>50</v>
      </c>
      <c r="F152" s="61">
        <f t="shared" si="29"/>
        <v>50</v>
      </c>
      <c r="G152" s="61">
        <f t="shared" si="29"/>
        <v>50</v>
      </c>
    </row>
    <row r="153" spans="1:7" ht="36.75" customHeight="1" x14ac:dyDescent="0.2">
      <c r="A153" s="19" t="s">
        <v>115</v>
      </c>
      <c r="B153" s="48">
        <v>951</v>
      </c>
      <c r="C153" s="49"/>
      <c r="D153" s="49" t="s">
        <v>161</v>
      </c>
      <c r="E153" s="72">
        <v>50</v>
      </c>
      <c r="F153" s="72">
        <v>50</v>
      </c>
      <c r="G153" s="72">
        <v>50</v>
      </c>
    </row>
    <row r="154" spans="1:7" ht="17.25" customHeight="1" x14ac:dyDescent="0.2">
      <c r="A154" s="39" t="s">
        <v>136</v>
      </c>
      <c r="B154" s="12">
        <v>951</v>
      </c>
      <c r="C154" s="8"/>
      <c r="D154" s="8" t="s">
        <v>117</v>
      </c>
      <c r="E154" s="59">
        <f>E155</f>
        <v>37064.017510000005</v>
      </c>
      <c r="F154" s="59">
        <f>F155</f>
        <v>31967.599999999999</v>
      </c>
      <c r="G154" s="59">
        <f>G155</f>
        <v>22934</v>
      </c>
    </row>
    <row r="155" spans="1:7" ht="17.25" customHeight="1" x14ac:dyDescent="0.2">
      <c r="A155" s="50" t="s">
        <v>14</v>
      </c>
      <c r="B155" s="37">
        <v>951</v>
      </c>
      <c r="C155" s="38"/>
      <c r="D155" s="38" t="s">
        <v>117</v>
      </c>
      <c r="E155" s="61">
        <f>E156+E159+E160+E157+E158</f>
        <v>37064.017510000005</v>
      </c>
      <c r="F155" s="61">
        <f t="shared" ref="F155:G155" si="30">F156+F159+F160+F157+F158</f>
        <v>31967.599999999999</v>
      </c>
      <c r="G155" s="61">
        <f t="shared" si="30"/>
        <v>22934</v>
      </c>
    </row>
    <row r="156" spans="1:7" ht="38.25" customHeight="1" x14ac:dyDescent="0.2">
      <c r="A156" s="19" t="s">
        <v>115</v>
      </c>
      <c r="B156" s="48">
        <v>951</v>
      </c>
      <c r="C156" s="49"/>
      <c r="D156" s="49" t="s">
        <v>162</v>
      </c>
      <c r="E156" s="72">
        <v>1776.8040000000001</v>
      </c>
      <c r="F156" s="72">
        <v>350</v>
      </c>
      <c r="G156" s="72">
        <v>350</v>
      </c>
    </row>
    <row r="157" spans="1:7" ht="38.25" customHeight="1" x14ac:dyDescent="0.2">
      <c r="A157" s="19" t="s">
        <v>278</v>
      </c>
      <c r="B157" s="48">
        <v>951</v>
      </c>
      <c r="C157" s="49"/>
      <c r="D157" s="49" t="s">
        <v>274</v>
      </c>
      <c r="E157" s="72">
        <v>750.00007000000005</v>
      </c>
      <c r="F157" s="72">
        <v>0</v>
      </c>
      <c r="G157" s="72">
        <v>0</v>
      </c>
    </row>
    <row r="158" spans="1:7" ht="38.25" customHeight="1" x14ac:dyDescent="0.2">
      <c r="A158" s="19" t="s">
        <v>279</v>
      </c>
      <c r="B158" s="48">
        <v>951</v>
      </c>
      <c r="C158" s="49"/>
      <c r="D158" s="49" t="s">
        <v>273</v>
      </c>
      <c r="E158" s="72">
        <v>23.196000000000002</v>
      </c>
      <c r="F158" s="72">
        <v>0</v>
      </c>
      <c r="G158" s="72">
        <v>0</v>
      </c>
    </row>
    <row r="159" spans="1:7" ht="51.75" customHeight="1" x14ac:dyDescent="0.2">
      <c r="A159" s="19" t="s">
        <v>229</v>
      </c>
      <c r="B159" s="48">
        <v>951</v>
      </c>
      <c r="C159" s="49"/>
      <c r="D159" s="49" t="s">
        <v>230</v>
      </c>
      <c r="E159" s="72">
        <v>22584</v>
      </c>
      <c r="F159" s="72">
        <v>22584</v>
      </c>
      <c r="G159" s="72">
        <v>22584</v>
      </c>
    </row>
    <row r="160" spans="1:7" ht="68.25" customHeight="1" x14ac:dyDescent="0.2">
      <c r="A160" s="19" t="s">
        <v>231</v>
      </c>
      <c r="B160" s="48">
        <v>951</v>
      </c>
      <c r="C160" s="49"/>
      <c r="D160" s="49" t="s">
        <v>184</v>
      </c>
      <c r="E160" s="72">
        <v>11930.01744</v>
      </c>
      <c r="F160" s="72">
        <v>9033.6</v>
      </c>
      <c r="G160" s="72">
        <v>0</v>
      </c>
    </row>
    <row r="161" spans="1:7" ht="17.25" customHeight="1" x14ac:dyDescent="0.2">
      <c r="A161" s="34" t="s">
        <v>20</v>
      </c>
      <c r="B161" s="32" t="s">
        <v>2</v>
      </c>
      <c r="C161" s="53"/>
      <c r="D161" s="53" t="s">
        <v>108</v>
      </c>
      <c r="E161" s="62">
        <f>E162+E208</f>
        <v>310970.92024000001</v>
      </c>
      <c r="F161" s="62">
        <f>F162+F208</f>
        <v>241113.83812999999</v>
      </c>
      <c r="G161" s="62">
        <f>G162+G208</f>
        <v>246785.37732999996</v>
      </c>
    </row>
    <row r="162" spans="1:7" ht="17.25" customHeight="1" x14ac:dyDescent="0.2">
      <c r="A162" s="50" t="s">
        <v>14</v>
      </c>
      <c r="B162" s="51">
        <v>951</v>
      </c>
      <c r="C162" s="52"/>
      <c r="D162" s="51" t="s">
        <v>167</v>
      </c>
      <c r="E162" s="84">
        <f>E163+E164+E168+E172+E176+E177+E194+E197+E201+E203+E191+E170+E175+E187+E189+E199+E205</f>
        <v>301351.77145</v>
      </c>
      <c r="F162" s="84">
        <f t="shared" ref="F162:G162" si="31">F163+F164+F168+F172+F176+F177+F194+F197+F201+F203+F191+F170+F175+F187+F189+F199+F205</f>
        <v>236264.62312999999</v>
      </c>
      <c r="G162" s="84">
        <f t="shared" si="31"/>
        <v>241741.95832999996</v>
      </c>
    </row>
    <row r="163" spans="1:7" ht="18.75" customHeight="1" x14ac:dyDescent="0.2">
      <c r="A163" s="7" t="s">
        <v>21</v>
      </c>
      <c r="B163" s="12">
        <v>951</v>
      </c>
      <c r="C163" s="8"/>
      <c r="D163" s="8" t="s">
        <v>187</v>
      </c>
      <c r="E163" s="59">
        <v>3639.9659999999999</v>
      </c>
      <c r="F163" s="59">
        <v>4137.6000000000004</v>
      </c>
      <c r="G163" s="59">
        <v>4137.6000000000004</v>
      </c>
    </row>
    <row r="164" spans="1:7" ht="18.75" customHeight="1" x14ac:dyDescent="0.2">
      <c r="A164" s="7" t="s">
        <v>4</v>
      </c>
      <c r="B164" s="12">
        <v>951</v>
      </c>
      <c r="C164" s="8"/>
      <c r="D164" s="8" t="s">
        <v>167</v>
      </c>
      <c r="E164" s="59">
        <f>E165+E167+E166</f>
        <v>8279.7000000000007</v>
      </c>
      <c r="F164" s="59">
        <f>F165+F167+F166</f>
        <v>6707.1</v>
      </c>
      <c r="G164" s="59">
        <f>G165+G167+G166</f>
        <v>6707.1</v>
      </c>
    </row>
    <row r="165" spans="1:7" ht="18.75" customHeight="1" x14ac:dyDescent="0.2">
      <c r="A165" s="35" t="s">
        <v>66</v>
      </c>
      <c r="B165" s="36">
        <v>951</v>
      </c>
      <c r="C165" s="21"/>
      <c r="D165" s="21" t="s">
        <v>166</v>
      </c>
      <c r="E165" s="63">
        <v>4188.2</v>
      </c>
      <c r="F165" s="63">
        <v>2554</v>
      </c>
      <c r="G165" s="63">
        <v>2533.1</v>
      </c>
    </row>
    <row r="166" spans="1:7" ht="18.75" customHeight="1" x14ac:dyDescent="0.2">
      <c r="A166" s="19" t="s">
        <v>201</v>
      </c>
      <c r="B166" s="20">
        <v>951</v>
      </c>
      <c r="C166" s="21"/>
      <c r="D166" s="21" t="s">
        <v>202</v>
      </c>
      <c r="E166" s="63">
        <v>3515.5</v>
      </c>
      <c r="F166" s="63">
        <v>3577.1</v>
      </c>
      <c r="G166" s="63">
        <v>3598</v>
      </c>
    </row>
    <row r="167" spans="1:7" ht="18.75" customHeight="1" x14ac:dyDescent="0.2">
      <c r="A167" s="19" t="s">
        <v>67</v>
      </c>
      <c r="B167" s="20">
        <v>951</v>
      </c>
      <c r="C167" s="21"/>
      <c r="D167" s="21" t="s">
        <v>168</v>
      </c>
      <c r="E167" s="63">
        <v>576</v>
      </c>
      <c r="F167" s="63">
        <v>576</v>
      </c>
      <c r="G167" s="63">
        <v>576</v>
      </c>
    </row>
    <row r="168" spans="1:7" ht="20.25" customHeight="1" outlineLevel="3" x14ac:dyDescent="0.2">
      <c r="A168" s="7" t="s">
        <v>5</v>
      </c>
      <c r="B168" s="12">
        <v>951</v>
      </c>
      <c r="C168" s="8"/>
      <c r="D168" s="8" t="s">
        <v>167</v>
      </c>
      <c r="E168" s="59">
        <f>E169</f>
        <v>18062.158810000001</v>
      </c>
      <c r="F168" s="59">
        <f>F169</f>
        <v>15018.8</v>
      </c>
      <c r="G168" s="59">
        <f>G169</f>
        <v>15018.8</v>
      </c>
    </row>
    <row r="169" spans="1:7" ht="18.75" customHeight="1" outlineLevel="6" x14ac:dyDescent="0.2">
      <c r="A169" s="35" t="s">
        <v>64</v>
      </c>
      <c r="B169" s="20">
        <v>951</v>
      </c>
      <c r="C169" s="21"/>
      <c r="D169" s="21" t="s">
        <v>163</v>
      </c>
      <c r="E169" s="63">
        <v>18062.158810000001</v>
      </c>
      <c r="F169" s="63">
        <v>15018.8</v>
      </c>
      <c r="G169" s="63">
        <v>15018.8</v>
      </c>
    </row>
    <row r="170" spans="1:7" ht="19.5" customHeight="1" outlineLevel="6" x14ac:dyDescent="0.2">
      <c r="A170" s="7" t="s">
        <v>60</v>
      </c>
      <c r="B170" s="12">
        <v>951</v>
      </c>
      <c r="C170" s="8"/>
      <c r="D170" s="8" t="s">
        <v>167</v>
      </c>
      <c r="E170" s="59">
        <f>E171</f>
        <v>20.224</v>
      </c>
      <c r="F170" s="59">
        <f>F171</f>
        <v>20.975999999999999</v>
      </c>
      <c r="G170" s="59">
        <f>G171</f>
        <v>258.74700000000001</v>
      </c>
    </row>
    <row r="171" spans="1:7" ht="19.5" customHeight="1" outlineLevel="6" x14ac:dyDescent="0.2">
      <c r="A171" s="19" t="s">
        <v>61</v>
      </c>
      <c r="B171" s="20">
        <v>951</v>
      </c>
      <c r="C171" s="21"/>
      <c r="D171" s="21" t="s">
        <v>188</v>
      </c>
      <c r="E171" s="63">
        <v>20.224</v>
      </c>
      <c r="F171" s="63">
        <v>20.975999999999999</v>
      </c>
      <c r="G171" s="63">
        <v>258.74700000000001</v>
      </c>
    </row>
    <row r="172" spans="1:7" ht="21" customHeight="1" outlineLevel="6" x14ac:dyDescent="0.2">
      <c r="A172" s="7" t="s">
        <v>6</v>
      </c>
      <c r="B172" s="12">
        <v>951</v>
      </c>
      <c r="C172" s="8"/>
      <c r="D172" s="8" t="s">
        <v>167</v>
      </c>
      <c r="E172" s="59">
        <f>E173+E174</f>
        <v>20681.099999999999</v>
      </c>
      <c r="F172" s="59">
        <f>F173+F174</f>
        <v>14808.199999999999</v>
      </c>
      <c r="G172" s="59">
        <f>G173+G174</f>
        <v>14808.199999999999</v>
      </c>
    </row>
    <row r="173" spans="1:7" ht="37.5" customHeight="1" outlineLevel="3" x14ac:dyDescent="0.2">
      <c r="A173" s="35" t="s">
        <v>65</v>
      </c>
      <c r="B173" s="20">
        <v>951</v>
      </c>
      <c r="C173" s="21"/>
      <c r="D173" s="21" t="s">
        <v>166</v>
      </c>
      <c r="E173" s="63">
        <v>15388</v>
      </c>
      <c r="F173" s="63">
        <v>10775.8</v>
      </c>
      <c r="G173" s="63">
        <v>10775.8</v>
      </c>
    </row>
    <row r="174" spans="1:7" ht="37.5" customHeight="1" outlineLevel="3" x14ac:dyDescent="0.2">
      <c r="A174" s="35" t="s">
        <v>236</v>
      </c>
      <c r="B174" s="48">
        <v>951</v>
      </c>
      <c r="C174" s="49"/>
      <c r="D174" s="21" t="s">
        <v>233</v>
      </c>
      <c r="E174" s="72">
        <v>5293.1</v>
      </c>
      <c r="F174" s="72">
        <v>4032.4</v>
      </c>
      <c r="G174" s="72">
        <v>4032.4</v>
      </c>
    </row>
    <row r="175" spans="1:7" ht="18.75" customHeight="1" outlineLevel="3" x14ac:dyDescent="0.2">
      <c r="A175" s="46" t="s">
        <v>69</v>
      </c>
      <c r="B175" s="12">
        <v>951</v>
      </c>
      <c r="C175" s="8"/>
      <c r="D175" s="8" t="s">
        <v>165</v>
      </c>
      <c r="E175" s="59">
        <v>0</v>
      </c>
      <c r="F175" s="59">
        <v>0</v>
      </c>
      <c r="G175" s="59">
        <v>0</v>
      </c>
    </row>
    <row r="176" spans="1:7" ht="33" customHeight="1" outlineLevel="3" x14ac:dyDescent="0.2">
      <c r="A176" s="7" t="s">
        <v>22</v>
      </c>
      <c r="B176" s="12">
        <v>951</v>
      </c>
      <c r="C176" s="8"/>
      <c r="D176" s="8" t="s">
        <v>164</v>
      </c>
      <c r="E176" s="59">
        <v>20000</v>
      </c>
      <c r="F176" s="59">
        <v>1000</v>
      </c>
      <c r="G176" s="59">
        <v>1000</v>
      </c>
    </row>
    <row r="177" spans="1:7" ht="20.25" customHeight="1" outlineLevel="5" x14ac:dyDescent="0.2">
      <c r="A177" s="7" t="s">
        <v>7</v>
      </c>
      <c r="B177" s="12">
        <v>951</v>
      </c>
      <c r="C177" s="8"/>
      <c r="D177" s="8" t="s">
        <v>167</v>
      </c>
      <c r="E177" s="59">
        <f>SUM(E178:E186)</f>
        <v>135699.21281000003</v>
      </c>
      <c r="F177" s="59">
        <f>SUM(F178:F186)</f>
        <v>102294.46086000001</v>
      </c>
      <c r="G177" s="59">
        <f>SUM(G178:G186)</f>
        <v>106179.22985999999</v>
      </c>
    </row>
    <row r="178" spans="1:7" ht="15.75" outlineLevel="4" x14ac:dyDescent="0.2">
      <c r="A178" s="19" t="s">
        <v>8</v>
      </c>
      <c r="B178" s="20">
        <v>951</v>
      </c>
      <c r="C178" s="21"/>
      <c r="D178" s="21" t="s">
        <v>169</v>
      </c>
      <c r="E178" s="83">
        <v>1807.356</v>
      </c>
      <c r="F178" s="83">
        <v>1988.32</v>
      </c>
      <c r="G178" s="83">
        <v>2053.92</v>
      </c>
    </row>
    <row r="179" spans="1:7" ht="31.5" outlineLevel="4" x14ac:dyDescent="0.2">
      <c r="A179" s="35" t="s">
        <v>65</v>
      </c>
      <c r="B179" s="20">
        <v>951</v>
      </c>
      <c r="C179" s="21"/>
      <c r="D179" s="21" t="s">
        <v>166</v>
      </c>
      <c r="E179" s="83">
        <v>65968.940050000005</v>
      </c>
      <c r="F179" s="83">
        <v>51244.4</v>
      </c>
      <c r="G179" s="83">
        <v>51244.4</v>
      </c>
    </row>
    <row r="180" spans="1:7" ht="31.5" outlineLevel="5" x14ac:dyDescent="0.2">
      <c r="A180" s="19" t="s">
        <v>23</v>
      </c>
      <c r="B180" s="20">
        <v>951</v>
      </c>
      <c r="C180" s="21"/>
      <c r="D180" s="21">
        <v>9999910690</v>
      </c>
      <c r="E180" s="63">
        <v>61295.9689</v>
      </c>
      <c r="F180" s="63">
        <v>43048.2</v>
      </c>
      <c r="G180" s="63">
        <v>47048.2</v>
      </c>
    </row>
    <row r="181" spans="1:7" ht="19.5" customHeight="1" outlineLevel="5" x14ac:dyDescent="0.2">
      <c r="A181" s="19" t="s">
        <v>190</v>
      </c>
      <c r="B181" s="20">
        <v>951</v>
      </c>
      <c r="C181" s="21"/>
      <c r="D181" s="21" t="s">
        <v>191</v>
      </c>
      <c r="E181" s="63">
        <v>271.964</v>
      </c>
      <c r="F181" s="63">
        <v>0</v>
      </c>
      <c r="G181" s="63">
        <v>0</v>
      </c>
    </row>
    <row r="182" spans="1:7" ht="19.5" customHeight="1" outlineLevel="4" x14ac:dyDescent="0.2">
      <c r="A182" s="23" t="s">
        <v>24</v>
      </c>
      <c r="B182" s="20">
        <v>951</v>
      </c>
      <c r="C182" s="21"/>
      <c r="D182" s="21" t="s">
        <v>170</v>
      </c>
      <c r="E182" s="83">
        <v>1729.712</v>
      </c>
      <c r="F182" s="83">
        <v>1756.3240000000001</v>
      </c>
      <c r="G182" s="83">
        <v>1857.077</v>
      </c>
    </row>
    <row r="183" spans="1:7" ht="19.5" customHeight="1" outlineLevel="4" x14ac:dyDescent="0.2">
      <c r="A183" s="23" t="s">
        <v>25</v>
      </c>
      <c r="B183" s="20">
        <v>951</v>
      </c>
      <c r="C183" s="21"/>
      <c r="D183" s="21" t="s">
        <v>171</v>
      </c>
      <c r="E183" s="63">
        <v>1101.2190000000001</v>
      </c>
      <c r="F183" s="63">
        <v>1111.5809999999999</v>
      </c>
      <c r="G183" s="63">
        <v>1153.444</v>
      </c>
    </row>
    <row r="184" spans="1:7" ht="31.5" outlineLevel="5" x14ac:dyDescent="0.2">
      <c r="A184" s="23" t="s">
        <v>26</v>
      </c>
      <c r="B184" s="20">
        <v>951</v>
      </c>
      <c r="C184" s="21"/>
      <c r="D184" s="21" t="s">
        <v>172</v>
      </c>
      <c r="E184" s="63">
        <v>1186.712</v>
      </c>
      <c r="F184" s="63">
        <v>1193.615</v>
      </c>
      <c r="G184" s="63">
        <v>1210.8599999999999</v>
      </c>
    </row>
    <row r="185" spans="1:7" ht="47.25" outlineLevel="5" x14ac:dyDescent="0.2">
      <c r="A185" s="23" t="s">
        <v>235</v>
      </c>
      <c r="B185" s="20">
        <v>951</v>
      </c>
      <c r="C185" s="21"/>
      <c r="D185" s="21" t="s">
        <v>234</v>
      </c>
      <c r="E185" s="63">
        <v>558.73599999999999</v>
      </c>
      <c r="F185" s="63">
        <v>563.84799999999996</v>
      </c>
      <c r="G185" s="63">
        <v>584.5</v>
      </c>
    </row>
    <row r="186" spans="1:7" ht="63" outlineLevel="6" x14ac:dyDescent="0.2">
      <c r="A186" s="23" t="s">
        <v>145</v>
      </c>
      <c r="B186" s="20">
        <v>951</v>
      </c>
      <c r="C186" s="21"/>
      <c r="D186" s="21" t="s">
        <v>173</v>
      </c>
      <c r="E186" s="83">
        <v>1778.6048599999999</v>
      </c>
      <c r="F186" s="63">
        <v>1388.1728599999999</v>
      </c>
      <c r="G186" s="63">
        <v>1026.8288600000001</v>
      </c>
    </row>
    <row r="187" spans="1:7" ht="18" customHeight="1" outlineLevel="6" x14ac:dyDescent="0.2">
      <c r="A187" s="7" t="s">
        <v>70</v>
      </c>
      <c r="B187" s="12">
        <v>951</v>
      </c>
      <c r="C187" s="8"/>
      <c r="D187" s="8" t="s">
        <v>167</v>
      </c>
      <c r="E187" s="59">
        <f>E188</f>
        <v>2328.13618</v>
      </c>
      <c r="F187" s="59">
        <f>F188</f>
        <v>2328.13618</v>
      </c>
      <c r="G187" s="59">
        <f>G188</f>
        <v>2328.13618</v>
      </c>
    </row>
    <row r="188" spans="1:7" ht="33.75" customHeight="1" outlineLevel="4" x14ac:dyDescent="0.2">
      <c r="A188" s="19" t="s">
        <v>71</v>
      </c>
      <c r="B188" s="20">
        <v>951</v>
      </c>
      <c r="C188" s="21"/>
      <c r="D188" s="21" t="s">
        <v>174</v>
      </c>
      <c r="E188" s="63">
        <v>2328.13618</v>
      </c>
      <c r="F188" s="63">
        <v>2328.13618</v>
      </c>
      <c r="G188" s="63">
        <v>2328.13618</v>
      </c>
    </row>
    <row r="189" spans="1:7" ht="21.75" customHeight="1" outlineLevel="6" x14ac:dyDescent="0.2">
      <c r="A189" s="24" t="s">
        <v>138</v>
      </c>
      <c r="B189" s="12">
        <v>951</v>
      </c>
      <c r="C189" s="8"/>
      <c r="D189" s="8" t="s">
        <v>167</v>
      </c>
      <c r="E189" s="59">
        <f>E190</f>
        <v>3.3870800000000001</v>
      </c>
      <c r="F189" s="59">
        <f>F190</f>
        <v>3.3870800000000001</v>
      </c>
      <c r="G189" s="59">
        <f>G190</f>
        <v>3.3870800000000001</v>
      </c>
    </row>
    <row r="190" spans="1:7" ht="63" outlineLevel="6" x14ac:dyDescent="0.2">
      <c r="A190" s="19" t="s">
        <v>139</v>
      </c>
      <c r="B190" s="20">
        <v>951</v>
      </c>
      <c r="C190" s="21"/>
      <c r="D190" s="21" t="s">
        <v>175</v>
      </c>
      <c r="E190" s="63">
        <v>3.3870800000000001</v>
      </c>
      <c r="F190" s="63">
        <v>3.3870800000000001</v>
      </c>
      <c r="G190" s="63">
        <v>3.3870800000000001</v>
      </c>
    </row>
    <row r="191" spans="1:7" ht="15.75" outlineLevel="6" x14ac:dyDescent="0.2">
      <c r="A191" s="7" t="s">
        <v>54</v>
      </c>
      <c r="B191" s="12">
        <v>951</v>
      </c>
      <c r="C191" s="8"/>
      <c r="D191" s="8" t="s">
        <v>167</v>
      </c>
      <c r="E191" s="59">
        <f>E192+E193</f>
        <v>1201.5419400000001</v>
      </c>
      <c r="F191" s="59">
        <f>F192+F193</f>
        <v>1201.6036200000001</v>
      </c>
      <c r="G191" s="59">
        <f>G192+G193</f>
        <v>1201.66776</v>
      </c>
    </row>
    <row r="192" spans="1:7" ht="47.25" outlineLevel="6" x14ac:dyDescent="0.2">
      <c r="A192" s="23" t="s">
        <v>55</v>
      </c>
      <c r="B192" s="20">
        <v>951</v>
      </c>
      <c r="C192" s="21"/>
      <c r="D192" s="21" t="s">
        <v>176</v>
      </c>
      <c r="E192" s="63">
        <v>1.5419400000000001</v>
      </c>
      <c r="F192" s="63">
        <v>1.60362</v>
      </c>
      <c r="G192" s="63">
        <v>1.6677599999999999</v>
      </c>
    </row>
    <row r="193" spans="1:7" ht="22.5" customHeight="1" outlineLevel="5" x14ac:dyDescent="0.2">
      <c r="A193" s="19" t="s">
        <v>72</v>
      </c>
      <c r="B193" s="20">
        <v>951</v>
      </c>
      <c r="C193" s="21"/>
      <c r="D193" s="21" t="s">
        <v>177</v>
      </c>
      <c r="E193" s="63">
        <v>1200</v>
      </c>
      <c r="F193" s="63">
        <v>1200</v>
      </c>
      <c r="G193" s="63">
        <v>1200</v>
      </c>
    </row>
    <row r="194" spans="1:7" ht="20.25" customHeight="1" outlineLevel="5" x14ac:dyDescent="0.2">
      <c r="A194" s="7" t="s">
        <v>9</v>
      </c>
      <c r="B194" s="12">
        <v>951</v>
      </c>
      <c r="C194" s="8"/>
      <c r="D194" s="8" t="s">
        <v>167</v>
      </c>
      <c r="E194" s="59">
        <f>E195+E196</f>
        <v>8983.3250000000007</v>
      </c>
      <c r="F194" s="59">
        <f>F195+F196</f>
        <v>7933.2039999999997</v>
      </c>
      <c r="G194" s="59">
        <f>G195+G196</f>
        <v>8080.1759999999995</v>
      </c>
    </row>
    <row r="195" spans="1:7" ht="20.25" customHeight="1" outlineLevel="5" x14ac:dyDescent="0.2">
      <c r="A195" s="35" t="s">
        <v>64</v>
      </c>
      <c r="B195" s="36">
        <v>951</v>
      </c>
      <c r="C195" s="21"/>
      <c r="D195" s="21" t="s">
        <v>166</v>
      </c>
      <c r="E195" s="63">
        <v>5109</v>
      </c>
      <c r="F195" s="63">
        <v>4022.5</v>
      </c>
      <c r="G195" s="63">
        <v>4022.5</v>
      </c>
    </row>
    <row r="196" spans="1:7" ht="45.75" customHeight="1" outlineLevel="5" x14ac:dyDescent="0.2">
      <c r="A196" s="35" t="s">
        <v>178</v>
      </c>
      <c r="B196" s="36">
        <v>951</v>
      </c>
      <c r="C196" s="21"/>
      <c r="D196" s="21" t="s">
        <v>179</v>
      </c>
      <c r="E196" s="63">
        <v>3874.3249999999998</v>
      </c>
      <c r="F196" s="63">
        <v>3910.7040000000002</v>
      </c>
      <c r="G196" s="63">
        <v>4057.6759999999999</v>
      </c>
    </row>
    <row r="197" spans="1:7" ht="20.25" customHeight="1" outlineLevel="5" x14ac:dyDescent="0.2">
      <c r="A197" s="7" t="s">
        <v>10</v>
      </c>
      <c r="B197" s="12">
        <v>951</v>
      </c>
      <c r="C197" s="8"/>
      <c r="D197" s="8" t="s">
        <v>167</v>
      </c>
      <c r="E197" s="59">
        <f>E198</f>
        <v>3587.8010399999998</v>
      </c>
      <c r="F197" s="59">
        <f>F198</f>
        <v>856</v>
      </c>
      <c r="G197" s="59">
        <f>G198</f>
        <v>856</v>
      </c>
    </row>
    <row r="198" spans="1:7" ht="37.5" customHeight="1" outlineLevel="5" x14ac:dyDescent="0.2">
      <c r="A198" s="19" t="s">
        <v>36</v>
      </c>
      <c r="B198" s="20">
        <v>951</v>
      </c>
      <c r="C198" s="21"/>
      <c r="D198" s="21" t="s">
        <v>110</v>
      </c>
      <c r="E198" s="63">
        <v>3587.8010399999998</v>
      </c>
      <c r="F198" s="63">
        <v>856</v>
      </c>
      <c r="G198" s="63">
        <v>856</v>
      </c>
    </row>
    <row r="199" spans="1:7" ht="15.75" outlineLevel="6" x14ac:dyDescent="0.2">
      <c r="A199" s="7" t="s">
        <v>11</v>
      </c>
      <c r="B199" s="12">
        <v>951</v>
      </c>
      <c r="C199" s="8"/>
      <c r="D199" s="8" t="s">
        <v>167</v>
      </c>
      <c r="E199" s="59">
        <f>E200</f>
        <v>33744.606590000003</v>
      </c>
      <c r="F199" s="59">
        <f>F200</f>
        <v>34734.543389999999</v>
      </c>
      <c r="G199" s="59">
        <f>G200</f>
        <v>35942.302450000003</v>
      </c>
    </row>
    <row r="200" spans="1:7" ht="63" outlineLevel="6" x14ac:dyDescent="0.2">
      <c r="A200" s="19" t="s">
        <v>185</v>
      </c>
      <c r="B200" s="20">
        <v>951</v>
      </c>
      <c r="C200" s="21"/>
      <c r="D200" s="21" t="s">
        <v>186</v>
      </c>
      <c r="E200" s="63">
        <v>33744.606590000003</v>
      </c>
      <c r="F200" s="63">
        <v>34734.543389999999</v>
      </c>
      <c r="G200" s="63">
        <v>35942.302450000003</v>
      </c>
    </row>
    <row r="201" spans="1:7" ht="31.5" outlineLevel="6" x14ac:dyDescent="0.2">
      <c r="A201" s="24" t="s">
        <v>12</v>
      </c>
      <c r="B201" s="12">
        <v>951</v>
      </c>
      <c r="C201" s="8"/>
      <c r="D201" s="8" t="s">
        <v>167</v>
      </c>
      <c r="E201" s="59">
        <f>E202</f>
        <v>7500</v>
      </c>
      <c r="F201" s="59">
        <f>F202</f>
        <v>7500</v>
      </c>
      <c r="G201" s="59">
        <f>G202</f>
        <v>7500</v>
      </c>
    </row>
    <row r="202" spans="1:7" ht="31.5" outlineLevel="6" x14ac:dyDescent="0.2">
      <c r="A202" s="23" t="s">
        <v>39</v>
      </c>
      <c r="B202" s="20">
        <v>951</v>
      </c>
      <c r="C202" s="21"/>
      <c r="D202" s="21" t="s">
        <v>180</v>
      </c>
      <c r="E202" s="63">
        <v>7500</v>
      </c>
      <c r="F202" s="63">
        <v>7500</v>
      </c>
      <c r="G202" s="63">
        <v>7500</v>
      </c>
    </row>
    <row r="203" spans="1:7" ht="15.75" outlineLevel="6" x14ac:dyDescent="0.2">
      <c r="A203" s="7" t="s">
        <v>40</v>
      </c>
      <c r="B203" s="12">
        <v>951</v>
      </c>
      <c r="C203" s="8"/>
      <c r="D203" s="8" t="s">
        <v>167</v>
      </c>
      <c r="E203" s="59">
        <f>E204</f>
        <v>0</v>
      </c>
      <c r="F203" s="59">
        <f>F204</f>
        <v>100</v>
      </c>
      <c r="G203" s="59">
        <f>G204</f>
        <v>100</v>
      </c>
    </row>
    <row r="204" spans="1:7" ht="31.5" outlineLevel="6" x14ac:dyDescent="0.2">
      <c r="A204" s="19" t="s">
        <v>41</v>
      </c>
      <c r="B204" s="20">
        <v>951</v>
      </c>
      <c r="C204" s="21"/>
      <c r="D204" s="21" t="s">
        <v>181</v>
      </c>
      <c r="E204" s="63">
        <v>0</v>
      </c>
      <c r="F204" s="63">
        <v>100</v>
      </c>
      <c r="G204" s="63">
        <v>100</v>
      </c>
    </row>
    <row r="205" spans="1:7" ht="38.25" customHeight="1" x14ac:dyDescent="0.2">
      <c r="A205" s="24" t="s">
        <v>17</v>
      </c>
      <c r="B205" s="12">
        <v>951</v>
      </c>
      <c r="C205" s="8"/>
      <c r="D205" s="8" t="s">
        <v>167</v>
      </c>
      <c r="E205" s="59">
        <f>E206+E207</f>
        <v>37620.612000000001</v>
      </c>
      <c r="F205" s="59">
        <f>F206+F207</f>
        <v>37620.612000000001</v>
      </c>
      <c r="G205" s="59">
        <f>G206+G207</f>
        <v>37620.612000000001</v>
      </c>
    </row>
    <row r="206" spans="1:7" ht="38.25" customHeight="1" x14ac:dyDescent="0.2">
      <c r="A206" s="19" t="s">
        <v>42</v>
      </c>
      <c r="B206" s="20">
        <v>951</v>
      </c>
      <c r="C206" s="21"/>
      <c r="D206" s="21">
        <v>9999910650</v>
      </c>
      <c r="E206" s="63">
        <v>15000</v>
      </c>
      <c r="F206" s="63">
        <v>15000</v>
      </c>
      <c r="G206" s="63">
        <v>15000</v>
      </c>
    </row>
    <row r="207" spans="1:7" ht="38.25" customHeight="1" x14ac:dyDescent="0.2">
      <c r="A207" s="19" t="s">
        <v>118</v>
      </c>
      <c r="B207" s="20">
        <v>951</v>
      </c>
      <c r="C207" s="21"/>
      <c r="D207" s="21">
        <v>9999993110</v>
      </c>
      <c r="E207" s="63">
        <v>22620.612000000001</v>
      </c>
      <c r="F207" s="63">
        <v>22620.612000000001</v>
      </c>
      <c r="G207" s="63">
        <v>22620.612000000001</v>
      </c>
    </row>
    <row r="208" spans="1:7" ht="25.5" outlineLevel="6" x14ac:dyDescent="0.2">
      <c r="A208" s="50" t="s">
        <v>16</v>
      </c>
      <c r="B208" s="51" t="s">
        <v>15</v>
      </c>
      <c r="C208" s="52"/>
      <c r="D208" s="51" t="s">
        <v>189</v>
      </c>
      <c r="E208" s="73">
        <f>E211+E209</f>
        <v>9619.1487899999993</v>
      </c>
      <c r="F208" s="73">
        <f t="shared" ref="F208:G208" si="32">F211+F209</f>
        <v>4849.2150000000001</v>
      </c>
      <c r="G208" s="73">
        <f t="shared" si="32"/>
        <v>5043.4189999999999</v>
      </c>
    </row>
    <row r="209" spans="1:7" ht="15.75" outlineLevel="6" x14ac:dyDescent="0.2">
      <c r="A209" s="7" t="s">
        <v>301</v>
      </c>
      <c r="B209" s="12">
        <v>953</v>
      </c>
      <c r="C209" s="8"/>
      <c r="D209" s="8" t="s">
        <v>109</v>
      </c>
      <c r="E209" s="59">
        <f>E210</f>
        <v>4955.3097900000002</v>
      </c>
      <c r="F209" s="59">
        <f t="shared" ref="F209:G209" si="33">F210</f>
        <v>0</v>
      </c>
      <c r="G209" s="59">
        <f t="shared" si="33"/>
        <v>0</v>
      </c>
    </row>
    <row r="210" spans="1:7" ht="15.75" outlineLevel="6" x14ac:dyDescent="0.2">
      <c r="A210" s="23" t="s">
        <v>302</v>
      </c>
      <c r="B210" s="20">
        <v>953</v>
      </c>
      <c r="C210" s="21"/>
      <c r="D210" s="21" t="s">
        <v>300</v>
      </c>
      <c r="E210" s="63">
        <f>4821.48106+133.82873</f>
        <v>4955.3097900000002</v>
      </c>
      <c r="F210" s="63">
        <v>0</v>
      </c>
      <c r="G210" s="63">
        <v>0</v>
      </c>
    </row>
    <row r="211" spans="1:7" ht="22.5" customHeight="1" outlineLevel="6" x14ac:dyDescent="0.2">
      <c r="A211" s="7" t="s">
        <v>11</v>
      </c>
      <c r="B211" s="12">
        <v>953</v>
      </c>
      <c r="C211" s="8"/>
      <c r="D211" s="8" t="s">
        <v>109</v>
      </c>
      <c r="E211" s="59">
        <f t="shared" ref="E211:G211" si="34">E212</f>
        <v>4663.8389999999999</v>
      </c>
      <c r="F211" s="59">
        <f t="shared" si="34"/>
        <v>4849.2150000000001</v>
      </c>
      <c r="G211" s="59">
        <f t="shared" si="34"/>
        <v>5043.4189999999999</v>
      </c>
    </row>
    <row r="212" spans="1:7" ht="33.75" customHeight="1" outlineLevel="6" x14ac:dyDescent="0.2">
      <c r="A212" s="23" t="s">
        <v>51</v>
      </c>
      <c r="B212" s="20">
        <v>953</v>
      </c>
      <c r="C212" s="21"/>
      <c r="D212" s="21" t="s">
        <v>182</v>
      </c>
      <c r="E212" s="63">
        <v>4663.8389999999999</v>
      </c>
      <c r="F212" s="63">
        <v>4849.2150000000001</v>
      </c>
      <c r="G212" s="63">
        <v>5043.4189999999999</v>
      </c>
    </row>
    <row r="213" spans="1:7" ht="18.75" outlineLevel="6" x14ac:dyDescent="0.3">
      <c r="A213" s="16" t="s">
        <v>3</v>
      </c>
      <c r="B213" s="16"/>
      <c r="C213" s="16"/>
      <c r="D213" s="16"/>
      <c r="E213" s="54">
        <f>E13+E161</f>
        <v>1610486.9835999999</v>
      </c>
      <c r="F213" s="54">
        <f>F13+F161</f>
        <v>1345841.8547200004</v>
      </c>
      <c r="G213" s="54">
        <f>G13+G161</f>
        <v>1396428.7855400003</v>
      </c>
    </row>
    <row r="214" spans="1:7" outlineLevel="6" x14ac:dyDescent="0.2">
      <c r="A214" s="1"/>
      <c r="B214" s="15"/>
      <c r="C214" s="1"/>
      <c r="D214" s="1"/>
      <c r="E214" s="1"/>
    </row>
    <row r="215" spans="1:7" outlineLevel="6" x14ac:dyDescent="0.2">
      <c r="A215" s="3"/>
      <c r="B215" s="3"/>
      <c r="C215" s="3"/>
      <c r="D215" s="3"/>
      <c r="E215" s="74"/>
      <c r="F215" s="74"/>
      <c r="G215" s="74"/>
    </row>
    <row r="216" spans="1:7" ht="17.25" customHeight="1" outlineLevel="6" x14ac:dyDescent="0.2">
      <c r="E216" s="74">
        <v>1544062.1771500001</v>
      </c>
      <c r="F216" s="74">
        <v>1345841.8547199999</v>
      </c>
      <c r="G216" s="74">
        <v>1396428.7855399998</v>
      </c>
    </row>
    <row r="217" spans="1:7" x14ac:dyDescent="0.2">
      <c r="E217" s="55">
        <f>E213-E216</f>
        <v>66424.8064499998</v>
      </c>
      <c r="F217" s="55">
        <f>F213-F216</f>
        <v>0</v>
      </c>
      <c r="G217" s="55">
        <f>G213-G216</f>
        <v>0</v>
      </c>
    </row>
  </sheetData>
  <autoFilter ref="A12:G213"/>
  <mergeCells count="8">
    <mergeCell ref="E1:G1"/>
    <mergeCell ref="E2:G2"/>
    <mergeCell ref="E3:G3"/>
    <mergeCell ref="E7:G7"/>
    <mergeCell ref="A10:G10"/>
    <mergeCell ref="A9:G9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2024-02-20T00:15:22Z</dcterms:modified>
</cp:coreProperties>
</file>